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20"/>
  </bookViews>
  <sheets>
    <sheet name="Hoja1" sheetId="1" r:id="rId1"/>
  </sheets>
  <definedNames>
    <definedName name="_xlnm._FilterDatabase" localSheetId="0" hidden="1">Hoja1!$A$5:$H$365</definedName>
    <definedName name="_xlnm.Print_Titles" localSheetId="0">Hoja1!$1:$5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6" i="1" l="1"/>
  <c r="D616" i="1"/>
  <c r="F538" i="1"/>
  <c r="D538" i="1"/>
  <c r="F436" i="1"/>
  <c r="D436" i="1"/>
  <c r="F435" i="1"/>
  <c r="D435" i="1"/>
  <c r="D223" i="1"/>
  <c r="F223" i="1" s="1"/>
  <c r="D127" i="1"/>
  <c r="F127" i="1" s="1"/>
  <c r="D126" i="1"/>
  <c r="F126" i="1" s="1"/>
  <c r="D125" i="1"/>
  <c r="F125" i="1" s="1"/>
  <c r="F114" i="1"/>
  <c r="D114" i="1"/>
  <c r="F110" i="1"/>
  <c r="D110" i="1"/>
  <c r="F93" i="1"/>
  <c r="D93" i="1"/>
  <c r="F91" i="1"/>
  <c r="D91" i="1"/>
  <c r="F84" i="1"/>
  <c r="D84" i="1"/>
  <c r="F83" i="1"/>
  <c r="D83" i="1"/>
  <c r="F82" i="1"/>
  <c r="D82" i="1"/>
  <c r="F57" i="1"/>
  <c r="D57" i="1"/>
  <c r="F54" i="1"/>
  <c r="D54" i="1"/>
  <c r="F45" i="1"/>
  <c r="D45" i="1"/>
  <c r="F43" i="1"/>
  <c r="D43" i="1"/>
</calcChain>
</file>

<file path=xl/sharedStrings.xml><?xml version="1.0" encoding="utf-8"?>
<sst xmlns="http://schemas.openxmlformats.org/spreadsheetml/2006/main" count="2927" uniqueCount="995">
  <si>
    <t>Nº FRA</t>
  </si>
  <si>
    <t>DAE</t>
  </si>
  <si>
    <t>AAM</t>
  </si>
  <si>
    <t>CUDAP</t>
  </si>
  <si>
    <t>UPD</t>
  </si>
  <si>
    <t>ISABEL ALCUDIA AYLLON</t>
  </si>
  <si>
    <t>CIG</t>
  </si>
  <si>
    <t>VODAFONE ESPAÑA, S.A.U.</t>
  </si>
  <si>
    <t>HEREDEROS ILUSTRADOR TOLOSA, C.B.</t>
  </si>
  <si>
    <t>s/n</t>
  </si>
  <si>
    <t>CENTRE D'IDIOMES DE LA UNIVERSITAT DE VALENCIA, S.L.</t>
  </si>
  <si>
    <t>CMG</t>
  </si>
  <si>
    <t>ACD</t>
  </si>
  <si>
    <t>CDE</t>
  </si>
  <si>
    <t>GESTIO DE PROJECTES UNIVERSITARIS FGUV, S.L.</t>
  </si>
  <si>
    <t>IBERDROLA COMERCIALIZACION DE ULTIMO RECURSO, S.A.U.</t>
  </si>
  <si>
    <t>ALUMNI</t>
  </si>
  <si>
    <t>EDUARDO ALAPONT FERNANDEZ</t>
  </si>
  <si>
    <t>FUNDACION CV FESORD</t>
  </si>
  <si>
    <t>AE</t>
  </si>
  <si>
    <t>MIGUEL PULIDO NAVARRO</t>
  </si>
  <si>
    <t>JOSE ALICARTE DOMINGO</t>
  </si>
  <si>
    <t>NX</t>
  </si>
  <si>
    <t>GENERALITAT VALENCIANA</t>
  </si>
  <si>
    <t>ASSOCIACIO ORQUESTRA UNIVERSITARIA DE VALENCIA</t>
  </si>
  <si>
    <t>FUNDACION UNIVERSIDAD-EMPRESA DE VALENCIA</t>
  </si>
  <si>
    <t>COOP</t>
  </si>
  <si>
    <t>B.I</t>
  </si>
  <si>
    <t>IVA</t>
  </si>
  <si>
    <t>7/2019</t>
  </si>
  <si>
    <t>ABACUS SCCL</t>
  </si>
  <si>
    <t>EXPOS</t>
  </si>
  <si>
    <t>CARLOS SORIANO BLANCO</t>
  </si>
  <si>
    <t>VICENTE VIDAL MONTESINOS</t>
  </si>
  <si>
    <t>11</t>
  </si>
  <si>
    <t>REPRO-EXPRES, S.L.</t>
  </si>
  <si>
    <t>9/2019</t>
  </si>
  <si>
    <t>PALAU DE LES ARTS REINA SOFIA FCV</t>
  </si>
  <si>
    <t>9021122980</t>
  </si>
  <si>
    <t>9021127843</t>
  </si>
  <si>
    <t>FV19/00207-A</t>
  </si>
  <si>
    <t>A137</t>
  </si>
  <si>
    <t>ALBENTECH, S.L.</t>
  </si>
  <si>
    <t>R038</t>
  </si>
  <si>
    <t>363883888</t>
  </si>
  <si>
    <t>364885221</t>
  </si>
  <si>
    <t>2178</t>
  </si>
  <si>
    <t>ANGEL CALVO ULLOA</t>
  </si>
  <si>
    <t>010</t>
  </si>
  <si>
    <t>1010000003577339</t>
  </si>
  <si>
    <t>1/000240</t>
  </si>
  <si>
    <t>0001902633</t>
  </si>
  <si>
    <t>6/2019</t>
  </si>
  <si>
    <t>5517/19</t>
  </si>
  <si>
    <t>OPAL</t>
  </si>
  <si>
    <t>5660/19</t>
  </si>
  <si>
    <t>5797/19</t>
  </si>
  <si>
    <t>5800/19</t>
  </si>
  <si>
    <t>20910044827</t>
  </si>
  <si>
    <t>20910064374</t>
  </si>
  <si>
    <t>20910066779</t>
  </si>
  <si>
    <t>AYUNTAMIENTO DE BURJASSOT</t>
  </si>
  <si>
    <t>AYUNTAMIENTO DE VALENCIA</t>
  </si>
  <si>
    <t>19/01949</t>
  </si>
  <si>
    <t>G/19-01225</t>
  </si>
  <si>
    <t>G/19-02381</t>
  </si>
  <si>
    <t>BIG BAG STUDIO, S.L.</t>
  </si>
  <si>
    <t>2019-0407</t>
  </si>
  <si>
    <t>BORDADOS REGISOL, S.L.</t>
  </si>
  <si>
    <t>206330</t>
  </si>
  <si>
    <t>VB2672</t>
  </si>
  <si>
    <t>VB3538</t>
  </si>
  <si>
    <t>VB4405</t>
  </si>
  <si>
    <t>A28/19</t>
  </si>
  <si>
    <t>A1906-11831</t>
  </si>
  <si>
    <t>T2019/00008</t>
  </si>
  <si>
    <t>FAC-2019-00495</t>
  </si>
  <si>
    <t>19/12216</t>
  </si>
  <si>
    <t>19-F-0393</t>
  </si>
  <si>
    <t>COPIBALBI, S.L.</t>
  </si>
  <si>
    <t>220/2019</t>
  </si>
  <si>
    <t>CORTE Y CONFECCION LONATEC, S.L.</t>
  </si>
  <si>
    <t>5684</t>
  </si>
  <si>
    <t>19/292</t>
  </si>
  <si>
    <t>19/405</t>
  </si>
  <si>
    <t>DAVID SANCHEZ PUERTO</t>
  </si>
  <si>
    <t>12/2019</t>
  </si>
  <si>
    <t>19FCT10690</t>
  </si>
  <si>
    <t>19FCT11013</t>
  </si>
  <si>
    <t>19FCT11084</t>
  </si>
  <si>
    <t>DOMINGO SANTIAGO GARCIA ABELENDA</t>
  </si>
  <si>
    <t>84</t>
  </si>
  <si>
    <t>DOS CEREZAS CATERING, S.L.</t>
  </si>
  <si>
    <t>41/19</t>
  </si>
  <si>
    <t>75/03850654</t>
  </si>
  <si>
    <t>75/03850684</t>
  </si>
  <si>
    <t>75/03850685</t>
  </si>
  <si>
    <t>75/03850666</t>
  </si>
  <si>
    <t>75/03867698</t>
  </si>
  <si>
    <t>75/03867711</t>
  </si>
  <si>
    <t>75/03867730</t>
  </si>
  <si>
    <t>75/03867731</t>
  </si>
  <si>
    <t>75/03864516</t>
  </si>
  <si>
    <t>75/03884503</t>
  </si>
  <si>
    <t>75/03884532</t>
  </si>
  <si>
    <t>75/03884531</t>
  </si>
  <si>
    <t>148/19</t>
  </si>
  <si>
    <t>149/19</t>
  </si>
  <si>
    <t>U-013-19</t>
  </si>
  <si>
    <t>U-015-19</t>
  </si>
  <si>
    <t>U-017-19</t>
  </si>
  <si>
    <t>U-018-19</t>
  </si>
  <si>
    <t>EGEDA</t>
  </si>
  <si>
    <t>EXH-00079/A19</t>
  </si>
  <si>
    <t>195246/704644</t>
  </si>
  <si>
    <t>195246/704360</t>
  </si>
  <si>
    <t>195245/600782</t>
  </si>
  <si>
    <t>A2019FC0576689</t>
  </si>
  <si>
    <t>A2019FC1332418</t>
  </si>
  <si>
    <t>190126</t>
  </si>
  <si>
    <t>797</t>
  </si>
  <si>
    <t>051/2019</t>
  </si>
  <si>
    <t>F.SANCHIS S.L.</t>
  </si>
  <si>
    <t>787/19</t>
  </si>
  <si>
    <t>FCO JAVIER SELVI NACHER</t>
  </si>
  <si>
    <t>042/2019</t>
  </si>
  <si>
    <t>FEDERACION DE GREMIOS DE EDITORES DE ESPAÑA</t>
  </si>
  <si>
    <t>IS81572</t>
  </si>
  <si>
    <t>FELTRERO DIVISION ARTE, S.L.</t>
  </si>
  <si>
    <t>A19/0850</t>
  </si>
  <si>
    <t>II001749</t>
  </si>
  <si>
    <t>II001832</t>
  </si>
  <si>
    <t>FERNANDO RINCON GALLO</t>
  </si>
  <si>
    <t>A/792</t>
  </si>
  <si>
    <t>5600185640</t>
  </si>
  <si>
    <t>5600189869</t>
  </si>
  <si>
    <t>5600194412</t>
  </si>
  <si>
    <t>FRANCISCO JAVIER MONRABAL LOPEZ</t>
  </si>
  <si>
    <t>A/1991</t>
  </si>
  <si>
    <t>FUNDACIO ESPORTIVA MUNICIPAL</t>
  </si>
  <si>
    <t>2-274132</t>
  </si>
  <si>
    <t>2-274249</t>
  </si>
  <si>
    <t>2-274867</t>
  </si>
  <si>
    <t>2-274991</t>
  </si>
  <si>
    <t>2-275825</t>
  </si>
  <si>
    <t>2-276606</t>
  </si>
  <si>
    <t>FUNDACION CANARIA GENERAL DE LA UNIVERSIDAD DE LA LAGUNA</t>
  </si>
  <si>
    <t>175</t>
  </si>
  <si>
    <t>I158/2019</t>
  </si>
  <si>
    <t>I159/2019</t>
  </si>
  <si>
    <t>I2017/2019</t>
  </si>
  <si>
    <t>I2018/2019</t>
  </si>
  <si>
    <t>I297/2019</t>
  </si>
  <si>
    <t>I298/2019</t>
  </si>
  <si>
    <t>I395/2019</t>
  </si>
  <si>
    <t>I396/2019</t>
  </si>
  <si>
    <t>I398/2019</t>
  </si>
  <si>
    <t>I399/2019</t>
  </si>
  <si>
    <t>MND-3900015</t>
  </si>
  <si>
    <t>SAC-3902673</t>
  </si>
  <si>
    <t>SAC-3902674</t>
  </si>
  <si>
    <t>FUTURE GREEN LIFE, S.L.</t>
  </si>
  <si>
    <t>02052019</t>
  </si>
  <si>
    <t>GADATRANS SAFOR, S.L.</t>
  </si>
  <si>
    <t>FA0046602019 000865</t>
  </si>
  <si>
    <t>FA0046602019 000974</t>
  </si>
  <si>
    <t>FA0046602018 000326</t>
  </si>
  <si>
    <t>0465942584563</t>
  </si>
  <si>
    <t>317</t>
  </si>
  <si>
    <t>F190213</t>
  </si>
  <si>
    <t>F190284</t>
  </si>
  <si>
    <t>F190307</t>
  </si>
  <si>
    <t>F190314</t>
  </si>
  <si>
    <t>F190333</t>
  </si>
  <si>
    <t>F190362</t>
  </si>
  <si>
    <t>F190390</t>
  </si>
  <si>
    <t>F190389</t>
  </si>
  <si>
    <t>F190402</t>
  </si>
  <si>
    <t>F190417</t>
  </si>
  <si>
    <t>F190438</t>
  </si>
  <si>
    <t>F190436</t>
  </si>
  <si>
    <t>F190451</t>
  </si>
  <si>
    <t>F190454</t>
  </si>
  <si>
    <t>F190492</t>
  </si>
  <si>
    <t>F190491</t>
  </si>
  <si>
    <t>F190532</t>
  </si>
  <si>
    <t>F190540</t>
  </si>
  <si>
    <t>F190460</t>
  </si>
  <si>
    <t>F190462</t>
  </si>
  <si>
    <t>F190466</t>
  </si>
  <si>
    <t>F190467</t>
  </si>
  <si>
    <t>F190490</t>
  </si>
  <si>
    <t>170</t>
  </si>
  <si>
    <t>219</t>
  </si>
  <si>
    <t>266</t>
  </si>
  <si>
    <t>GINKGO EDUCACIÓN, S.L.</t>
  </si>
  <si>
    <t>GIUSEPPE AVILA (H3DSTUDIO)</t>
  </si>
  <si>
    <t>19</t>
  </si>
  <si>
    <t>215 19</t>
  </si>
  <si>
    <t>243 19</t>
  </si>
  <si>
    <t>259,19</t>
  </si>
  <si>
    <t>255</t>
  </si>
  <si>
    <t>279</t>
  </si>
  <si>
    <t>HER2019A05-0226</t>
  </si>
  <si>
    <t>HER2019A05-0110</t>
  </si>
  <si>
    <t>HER2019A09-0041</t>
  </si>
  <si>
    <t>HOTEL HUERTO DEL CURA</t>
  </si>
  <si>
    <t>4075</t>
  </si>
  <si>
    <t>2904435</t>
  </si>
  <si>
    <t>2904536</t>
  </si>
  <si>
    <t>2904538</t>
  </si>
  <si>
    <t>2904539</t>
  </si>
  <si>
    <t>2904563</t>
  </si>
  <si>
    <t>2904564</t>
  </si>
  <si>
    <t>2904566</t>
  </si>
  <si>
    <t>2904570</t>
  </si>
  <si>
    <t>2904572</t>
  </si>
  <si>
    <t>2904573</t>
  </si>
  <si>
    <t>2904574</t>
  </si>
  <si>
    <t>2904575</t>
  </si>
  <si>
    <t>2904576</t>
  </si>
  <si>
    <t>2904577</t>
  </si>
  <si>
    <t>2904578</t>
  </si>
  <si>
    <t>2904579</t>
  </si>
  <si>
    <t>2904580</t>
  </si>
  <si>
    <t>2904595</t>
  </si>
  <si>
    <t>2904615</t>
  </si>
  <si>
    <t>2904616</t>
  </si>
  <si>
    <t>2904617</t>
  </si>
  <si>
    <t>2904618</t>
  </si>
  <si>
    <t>2904619</t>
  </si>
  <si>
    <t>2904620</t>
  </si>
  <si>
    <t>2904621</t>
  </si>
  <si>
    <t>2904622</t>
  </si>
  <si>
    <t>2904623</t>
  </si>
  <si>
    <t>2904624</t>
  </si>
  <si>
    <t>2904625</t>
  </si>
  <si>
    <t>2904644</t>
  </si>
  <si>
    <t>2904661</t>
  </si>
  <si>
    <t>2904665</t>
  </si>
  <si>
    <t>2904666</t>
  </si>
  <si>
    <t>2904667</t>
  </si>
  <si>
    <t>2904668</t>
  </si>
  <si>
    <t>2904699</t>
  </si>
  <si>
    <t>2904700</t>
  </si>
  <si>
    <t>2904701</t>
  </si>
  <si>
    <t>2904702</t>
  </si>
  <si>
    <t>2904703</t>
  </si>
  <si>
    <t>2904704</t>
  </si>
  <si>
    <t>2904706</t>
  </si>
  <si>
    <t>2904707</t>
  </si>
  <si>
    <t>2904708</t>
  </si>
  <si>
    <t>2904720</t>
  </si>
  <si>
    <t>2904721</t>
  </si>
  <si>
    <t>2904722</t>
  </si>
  <si>
    <t>2904723</t>
  </si>
  <si>
    <t>2904724</t>
  </si>
  <si>
    <t>2904725</t>
  </si>
  <si>
    <t>2904726</t>
  </si>
  <si>
    <t>2904730</t>
  </si>
  <si>
    <t>2904731</t>
  </si>
  <si>
    <t>09190516010077890</t>
  </si>
  <si>
    <t>091906140010086540</t>
  </si>
  <si>
    <t>IGNACIO FRANCES BLESA</t>
  </si>
  <si>
    <t>16</t>
  </si>
  <si>
    <t>350</t>
  </si>
  <si>
    <t>396</t>
  </si>
  <si>
    <t>19/857</t>
  </si>
  <si>
    <t>001/902</t>
  </si>
  <si>
    <t>X-201700452</t>
  </si>
  <si>
    <t>X-201700515</t>
  </si>
  <si>
    <t>X-201700482</t>
  </si>
  <si>
    <t>FA2019103004</t>
  </si>
  <si>
    <t>FA2019103005</t>
  </si>
  <si>
    <t>C000374</t>
  </si>
  <si>
    <t>C000603</t>
  </si>
  <si>
    <t>JOSE FRANCISCO VIVO LLEONART</t>
  </si>
  <si>
    <t>JOSE JUAN MARTINEZ</t>
  </si>
  <si>
    <t>60/19</t>
  </si>
  <si>
    <t>JOSE LUIS ESTIRADO RISCOS</t>
  </si>
  <si>
    <t>F19-15</t>
  </si>
  <si>
    <t>JUAN SANCHO TAMARIT</t>
  </si>
  <si>
    <t>19-0064</t>
  </si>
  <si>
    <t>714</t>
  </si>
  <si>
    <t>A19/665</t>
  </si>
  <si>
    <t>D/19/420</t>
  </si>
  <si>
    <t>MARTIN IMPRESORES, S.L.</t>
  </si>
  <si>
    <t>19/261</t>
  </si>
  <si>
    <t>2019/A-207</t>
  </si>
  <si>
    <t>2019/ A-286</t>
  </si>
  <si>
    <t>2019/ A-337</t>
  </si>
  <si>
    <t>MATILDE IGLESIAS CASANOVA</t>
  </si>
  <si>
    <t>06/2019</t>
  </si>
  <si>
    <t>1-19-08-0042</t>
  </si>
  <si>
    <t>234/19</t>
  </si>
  <si>
    <t>262/19</t>
  </si>
  <si>
    <t>A-V2019-00001349306</t>
  </si>
  <si>
    <t>A-V2019-00001653684</t>
  </si>
  <si>
    <t>2475-021-046544</t>
  </si>
  <si>
    <t>1901479</t>
  </si>
  <si>
    <t>MIGUEL CASTILLO GOMEZ</t>
  </si>
  <si>
    <t>1317</t>
  </si>
  <si>
    <t>1278</t>
  </si>
  <si>
    <t>MIGUEL LORENZO SANCHEZ</t>
  </si>
  <si>
    <t>2158/2019</t>
  </si>
  <si>
    <t>2160/2019</t>
  </si>
  <si>
    <t>43</t>
  </si>
  <si>
    <t>MILENA OLMOS ESPINOZA</t>
  </si>
  <si>
    <t>2019-1</t>
  </si>
  <si>
    <t>2019/017</t>
  </si>
  <si>
    <t>2019/033</t>
  </si>
  <si>
    <t>T190779</t>
  </si>
  <si>
    <t>NICOLAS REINALDO CASELLI</t>
  </si>
  <si>
    <t>2019003</t>
  </si>
  <si>
    <t>521/19</t>
  </si>
  <si>
    <t>522/19</t>
  </si>
  <si>
    <t>OAM PALAU DE LA MUSICA</t>
  </si>
  <si>
    <t>9</t>
  </si>
  <si>
    <t>VTA-19-00113</t>
  </si>
  <si>
    <t>VTA/19-00163</t>
  </si>
  <si>
    <t>12100336</t>
  </si>
  <si>
    <t>87003889</t>
  </si>
  <si>
    <t>12019/112344</t>
  </si>
  <si>
    <t>12019/129468</t>
  </si>
  <si>
    <t>12019/129469</t>
  </si>
  <si>
    <t>12019/146110</t>
  </si>
  <si>
    <t>12019/178463</t>
  </si>
  <si>
    <t>PEDRO HERRAIZ MERINO</t>
  </si>
  <si>
    <t>2019001</t>
  </si>
  <si>
    <t>159/V/2019</t>
  </si>
  <si>
    <t>226/V/2019</t>
  </si>
  <si>
    <t>207/V/2019</t>
  </si>
  <si>
    <t>A331</t>
  </si>
  <si>
    <t>1905096</t>
  </si>
  <si>
    <t>1905889</t>
  </si>
  <si>
    <t>99025/19</t>
  </si>
  <si>
    <t>A/191474</t>
  </si>
  <si>
    <t>PUERTAS AUTOMATICAS FRAMASA, S.L.</t>
  </si>
  <si>
    <t>B19226</t>
  </si>
  <si>
    <t>0619024153</t>
  </si>
  <si>
    <t>0119202993</t>
  </si>
  <si>
    <t>0119202994</t>
  </si>
  <si>
    <t>2190103807</t>
  </si>
  <si>
    <t>A/171</t>
  </si>
  <si>
    <t>B-1901187</t>
  </si>
  <si>
    <t>B-1901534</t>
  </si>
  <si>
    <t>036-2019</t>
  </si>
  <si>
    <t>046-2019</t>
  </si>
  <si>
    <t>045-2019</t>
  </si>
  <si>
    <t>060-2019</t>
  </si>
  <si>
    <t>054-2019</t>
  </si>
  <si>
    <t>055-2019</t>
  </si>
  <si>
    <t>056-2019</t>
  </si>
  <si>
    <t>073-2019</t>
  </si>
  <si>
    <t>00/19000805</t>
  </si>
  <si>
    <t>842432447</t>
  </si>
  <si>
    <t>SALVADOR SEBASTIA GORRITA</t>
  </si>
  <si>
    <t>F-021/19</t>
  </si>
  <si>
    <t>64/2019</t>
  </si>
  <si>
    <t>82/2019</t>
  </si>
  <si>
    <t>AA19000146</t>
  </si>
  <si>
    <t>AA19000153</t>
  </si>
  <si>
    <t>AA19000161</t>
  </si>
  <si>
    <t>2019005054</t>
  </si>
  <si>
    <t>FRO20191302492</t>
  </si>
  <si>
    <t>FRO20191302536</t>
  </si>
  <si>
    <t>FRO20191574428</t>
  </si>
  <si>
    <t>FRO20191593909</t>
  </si>
  <si>
    <t>FRO20191610127</t>
  </si>
  <si>
    <t>Q190046097</t>
  </si>
  <si>
    <t>FRO20192148943</t>
  </si>
  <si>
    <t>S/074/19</t>
  </si>
  <si>
    <t>SPORTCONEXXION</t>
  </si>
  <si>
    <t>13/19</t>
  </si>
  <si>
    <t>190020127</t>
  </si>
  <si>
    <t>SUSANA BLAS BRUNEL</t>
  </si>
  <si>
    <t>2019/11</t>
  </si>
  <si>
    <t>41731330</t>
  </si>
  <si>
    <t>TOMAS PALAO</t>
  </si>
  <si>
    <t>100</t>
  </si>
  <si>
    <t>2347</t>
  </si>
  <si>
    <t>UNIVERSIDAD DE BURGOS</t>
  </si>
  <si>
    <t>201928</t>
  </si>
  <si>
    <t>UNIVERSITAS TALLER DE ENCUADERNACION, S.L.</t>
  </si>
  <si>
    <t>8569</t>
  </si>
  <si>
    <t>UNIVERSITAT DE VALENCIA</t>
  </si>
  <si>
    <t>C98</t>
  </si>
  <si>
    <t>A1409</t>
  </si>
  <si>
    <t>A19002106</t>
  </si>
  <si>
    <t>221</t>
  </si>
  <si>
    <t>IR900175</t>
  </si>
  <si>
    <t>1607-19</t>
  </si>
  <si>
    <t>VERTICE VERTICAL, S.L.U.</t>
  </si>
  <si>
    <t>FTV19-2-0179</t>
  </si>
  <si>
    <t>FTV19-4-0008</t>
  </si>
  <si>
    <t>1902795</t>
  </si>
  <si>
    <t>VICENTE MARTINEZ FERRER</t>
  </si>
  <si>
    <t>186/2</t>
  </si>
  <si>
    <t>002</t>
  </si>
  <si>
    <t>23093/04</t>
  </si>
  <si>
    <t>23245/04</t>
  </si>
  <si>
    <t>23369/04</t>
  </si>
  <si>
    <t>V191068199</t>
  </si>
  <si>
    <t>V191088314</t>
  </si>
  <si>
    <t>V191107233</t>
  </si>
  <si>
    <t>VIVERE RIVIERA PROPERTIES</t>
  </si>
  <si>
    <t>CI0914532948</t>
  </si>
  <si>
    <t>CI0914673881</t>
  </si>
  <si>
    <t>MS19-000000277</t>
  </si>
  <si>
    <t>MS19-000000330</t>
  </si>
  <si>
    <t>MS19-000000457</t>
  </si>
  <si>
    <t>WEBPOINT SISTEMAS, S.L.</t>
  </si>
  <si>
    <t>2019/375</t>
  </si>
  <si>
    <t>WILLIS TOWERS WATSON AGENCIA DE SUSCRIPCION, S.L.U.</t>
  </si>
  <si>
    <t>X180502</t>
  </si>
  <si>
    <t>14A010719</t>
  </si>
  <si>
    <t>THOMANN GMBH</t>
  </si>
  <si>
    <t>22850/19</t>
  </si>
  <si>
    <t>26101/19</t>
  </si>
  <si>
    <t>44643/19</t>
  </si>
  <si>
    <t>9030267805</t>
  </si>
  <si>
    <t>F46-19-0371</t>
  </si>
  <si>
    <t>FV19/00131-A</t>
  </si>
  <si>
    <t>FV19/00132-A</t>
  </si>
  <si>
    <t>ALBERTO ANGEL ESCARTI CASTAÑEDA</t>
  </si>
  <si>
    <t>S/N</t>
  </si>
  <si>
    <t>ALCA TECNOLOGIA DE LA INFORMACION Y LAS COMUNICACIONES, S.L.</t>
  </si>
  <si>
    <t>FA190176</t>
  </si>
  <si>
    <t>350842855</t>
  </si>
  <si>
    <t>2141</t>
  </si>
  <si>
    <t>ANA ISABEL CERVERA HERRERO</t>
  </si>
  <si>
    <t>1105</t>
  </si>
  <si>
    <t>1158</t>
  </si>
  <si>
    <t>1081</t>
  </si>
  <si>
    <t>ANGELES CARRILLO BAEZA</t>
  </si>
  <si>
    <t>A02/1527</t>
  </si>
  <si>
    <t>ANTONIO GALERA LOPEZ</t>
  </si>
  <si>
    <t>I-01/2019</t>
  </si>
  <si>
    <t>APPLE DISTRIBUTION INTERNATIONAL</t>
  </si>
  <si>
    <t>AA73887010</t>
  </si>
  <si>
    <t>F306/19</t>
  </si>
  <si>
    <t>ASOCIACION ESPAÑOLA DE FUNDACIONES</t>
  </si>
  <si>
    <t>C19/00060</t>
  </si>
  <si>
    <t>ASSOCIACIO A PEU DE CARRER</t>
  </si>
  <si>
    <t>07-2019</t>
  </si>
  <si>
    <t>2/2019</t>
  </si>
  <si>
    <t>ASSOCIACIO PER LA COEDUCACIO</t>
  </si>
  <si>
    <t>06-2019</t>
  </si>
  <si>
    <t>5205/19</t>
  </si>
  <si>
    <t>5358/19</t>
  </si>
  <si>
    <t>5352/19</t>
  </si>
  <si>
    <t>A-1900016</t>
  </si>
  <si>
    <t>A-1900017</t>
  </si>
  <si>
    <t>A-1900079</t>
  </si>
  <si>
    <t>A-1900080</t>
  </si>
  <si>
    <t>A-1900146</t>
  </si>
  <si>
    <t>A-1900147</t>
  </si>
  <si>
    <t>A-1900229</t>
  </si>
  <si>
    <t>A-1900261</t>
  </si>
  <si>
    <t>A-1900346</t>
  </si>
  <si>
    <t>A-1900437</t>
  </si>
  <si>
    <t>600</t>
  </si>
  <si>
    <t>20910012754</t>
  </si>
  <si>
    <t>20910026572</t>
  </si>
  <si>
    <t>20910036925</t>
  </si>
  <si>
    <t>BACKGROUND PRODUCCIONES, S.L.</t>
  </si>
  <si>
    <t>BCM GESTION DE SERVICIOS, S.L.</t>
  </si>
  <si>
    <t>19/00694</t>
  </si>
  <si>
    <t>19/00702</t>
  </si>
  <si>
    <t>G/19-00890</t>
  </si>
  <si>
    <t>G/19-01188</t>
  </si>
  <si>
    <t>0000114573</t>
  </si>
  <si>
    <t>0000115439</t>
  </si>
  <si>
    <t>0000115839</t>
  </si>
  <si>
    <t>VB931</t>
  </si>
  <si>
    <t>VB1838</t>
  </si>
  <si>
    <t>BRUNO MARTINEZ PITA</t>
  </si>
  <si>
    <t>BMP2019005</t>
  </si>
  <si>
    <t>001</t>
  </si>
  <si>
    <t>073</t>
  </si>
  <si>
    <t>300862777</t>
  </si>
  <si>
    <t>5</t>
  </si>
  <si>
    <t>B06/19</t>
  </si>
  <si>
    <t>B13/19</t>
  </si>
  <si>
    <t>A07/19</t>
  </si>
  <si>
    <t>B24/19</t>
  </si>
  <si>
    <t>CAROLINA LOPEZ MARCO</t>
  </si>
  <si>
    <t>19007</t>
  </si>
  <si>
    <t>A1901-10318</t>
  </si>
  <si>
    <t>A1902-10696</t>
  </si>
  <si>
    <t>T2019/00001</t>
  </si>
  <si>
    <t>T2019/00002</t>
  </si>
  <si>
    <t>C000079</t>
  </si>
  <si>
    <t>CHUBB EUROPEAN GROUP LIMITED</t>
  </si>
  <si>
    <t>CLAUDIA SERRA GÓMEZ</t>
  </si>
  <si>
    <t>1/2019</t>
  </si>
  <si>
    <t>FAC-2019-00129</t>
  </si>
  <si>
    <t>FAC-2019-00113</t>
  </si>
  <si>
    <t>FAC-2019-00179</t>
  </si>
  <si>
    <t>19-I.018</t>
  </si>
  <si>
    <t>COMUNICACION Y MARKETING, S.L.</t>
  </si>
  <si>
    <t>1900477</t>
  </si>
  <si>
    <t>017/2019</t>
  </si>
  <si>
    <t>19/102</t>
  </si>
  <si>
    <t>2190136</t>
  </si>
  <si>
    <t>2019-89</t>
  </si>
  <si>
    <t>059/2019</t>
  </si>
  <si>
    <t>060/2019</t>
  </si>
  <si>
    <t>061/2019</t>
  </si>
  <si>
    <t>26/2019</t>
  </si>
  <si>
    <t>75/03785240</t>
  </si>
  <si>
    <t>75/03785278</t>
  </si>
  <si>
    <t>75/03785279</t>
  </si>
  <si>
    <t>75/03785260</t>
  </si>
  <si>
    <t>75/03802087</t>
  </si>
  <si>
    <t>75/03802122</t>
  </si>
  <si>
    <t>75/03802123</t>
  </si>
  <si>
    <t>75/03902087</t>
  </si>
  <si>
    <t>75/03802105</t>
  </si>
  <si>
    <t>75/03833743</t>
  </si>
  <si>
    <t>75/03833781</t>
  </si>
  <si>
    <t>75/03833782</t>
  </si>
  <si>
    <t>75/03833759</t>
  </si>
  <si>
    <t>U-005-19</t>
  </si>
  <si>
    <t>U-006-19</t>
  </si>
  <si>
    <t>U-011-19</t>
  </si>
  <si>
    <t>195246/701060</t>
  </si>
  <si>
    <t>195245/600257</t>
  </si>
  <si>
    <t>195246/703892</t>
  </si>
  <si>
    <t>A2019FC0624459</t>
  </si>
  <si>
    <t>A2019FC0200304</t>
  </si>
  <si>
    <t>A2019FC0263527</t>
  </si>
  <si>
    <t>A2019FC0957688</t>
  </si>
  <si>
    <t>A2019FC1005824</t>
  </si>
  <si>
    <t>A1900020445</t>
  </si>
  <si>
    <t>190045</t>
  </si>
  <si>
    <t>190047</t>
  </si>
  <si>
    <t>190074</t>
  </si>
  <si>
    <t>S1017069</t>
  </si>
  <si>
    <t>ESCOLAPIOS - ESCUELAS PIAS PROVINCIA BETANIA</t>
  </si>
  <si>
    <t>T2 180238</t>
  </si>
  <si>
    <t>T2 180367</t>
  </si>
  <si>
    <t>007/2019</t>
  </si>
  <si>
    <t>010/2019</t>
  </si>
  <si>
    <t>036/2019</t>
  </si>
  <si>
    <t>ESSENT CREATIVA SCOOPV</t>
  </si>
  <si>
    <t>140/2019</t>
  </si>
  <si>
    <t>117/2019</t>
  </si>
  <si>
    <t>123/2019</t>
  </si>
  <si>
    <t>139/2019</t>
  </si>
  <si>
    <t>144/2019</t>
  </si>
  <si>
    <t>19/167</t>
  </si>
  <si>
    <t>FEDERACION DE ASOCIACIONES DE ANTIGUOS ALUMNOS Y AMIGOS DE LAS UNIVERSIDADES ESPAÑOLAS</t>
  </si>
  <si>
    <t>13-19</t>
  </si>
  <si>
    <t>-</t>
  </si>
  <si>
    <t>2019-0001</t>
  </si>
  <si>
    <t>FERNANDO GOMEZ DE LA CUESTA</t>
  </si>
  <si>
    <t>3-2019</t>
  </si>
  <si>
    <t>FERRETERIA LA BARCELONESA SCP</t>
  </si>
  <si>
    <t>19054</t>
  </si>
  <si>
    <t>FERROCARRILES DE LA GENERALITAT VALENCIANA</t>
  </si>
  <si>
    <t>0041540772591</t>
  </si>
  <si>
    <t>5600179225</t>
  </si>
  <si>
    <t>5600188355</t>
  </si>
  <si>
    <t>5600181978</t>
  </si>
  <si>
    <t>FRANCISCO ALCANTARA BENAVENT</t>
  </si>
  <si>
    <t>10/19</t>
  </si>
  <si>
    <t>FRANCISCO PELLICER BRELL</t>
  </si>
  <si>
    <t>FUNDACIO PERE TARRES</t>
  </si>
  <si>
    <t>V19-FAC00453</t>
  </si>
  <si>
    <t>FUNDACION CONTEMPORANEA</t>
  </si>
  <si>
    <t>P025/2019</t>
  </si>
  <si>
    <t>I012/2019</t>
  </si>
  <si>
    <t>I013/2019</t>
  </si>
  <si>
    <t>I114/2019</t>
  </si>
  <si>
    <t>I115/2019</t>
  </si>
  <si>
    <t>C007/2019</t>
  </si>
  <si>
    <t>FUNDACION PROYECTO DON BOSCO</t>
  </si>
  <si>
    <t>FV19-0182</t>
  </si>
  <si>
    <t>FV19-0183</t>
  </si>
  <si>
    <t>SAC-3900502</t>
  </si>
  <si>
    <t>SAC-3900656</t>
  </si>
  <si>
    <t>SAC-3900807</t>
  </si>
  <si>
    <t>0465940633042</t>
  </si>
  <si>
    <t>GERMAN MOLINA PARDO</t>
  </si>
  <si>
    <t>24/19</t>
  </si>
  <si>
    <t>7</t>
  </si>
  <si>
    <t>109</t>
  </si>
  <si>
    <t>138</t>
  </si>
  <si>
    <t>304</t>
  </si>
  <si>
    <t>F190214</t>
  </si>
  <si>
    <t>F190013</t>
  </si>
  <si>
    <t>F190122</t>
  </si>
  <si>
    <t>F190033</t>
  </si>
  <si>
    <t>F190050</t>
  </si>
  <si>
    <t>F190051</t>
  </si>
  <si>
    <t>F190037</t>
  </si>
  <si>
    <t>F190099</t>
  </si>
  <si>
    <t>F190082</t>
  </si>
  <si>
    <t>F190070</t>
  </si>
  <si>
    <t>F190088</t>
  </si>
  <si>
    <t>F190091</t>
  </si>
  <si>
    <t>F190097</t>
  </si>
  <si>
    <t>F190140</t>
  </si>
  <si>
    <t>F190139</t>
  </si>
  <si>
    <t>F190146</t>
  </si>
  <si>
    <t>F190178</t>
  </si>
  <si>
    <t>F190176</t>
  </si>
  <si>
    <t>F190187</t>
  </si>
  <si>
    <t>F190188</t>
  </si>
  <si>
    <t>F190189</t>
  </si>
  <si>
    <t>F190247</t>
  </si>
  <si>
    <t>F190209</t>
  </si>
  <si>
    <t>F190251</t>
  </si>
  <si>
    <t>25</t>
  </si>
  <si>
    <t>71</t>
  </si>
  <si>
    <t>121</t>
  </si>
  <si>
    <t>66</t>
  </si>
  <si>
    <t>HER2019A03-0289</t>
  </si>
  <si>
    <t>HER2019A03-0290</t>
  </si>
  <si>
    <t>F1-1902-000039</t>
  </si>
  <si>
    <t>E2019030</t>
  </si>
  <si>
    <t>09190424010140746</t>
  </si>
  <si>
    <t>09190215010090741</t>
  </si>
  <si>
    <t>09190116010094992</t>
  </si>
  <si>
    <t>09190222010131724</t>
  </si>
  <si>
    <t>09190130010130144</t>
  </si>
  <si>
    <t>09190315010083598</t>
  </si>
  <si>
    <t>09190326010141613</t>
  </si>
  <si>
    <t>09190415010117581</t>
  </si>
  <si>
    <t>IL ROSSO</t>
  </si>
  <si>
    <t>259</t>
  </si>
  <si>
    <t>203</t>
  </si>
  <si>
    <t>IMPRENTA RAPIDA LLORENS, S.L.</t>
  </si>
  <si>
    <t>9A03354</t>
  </si>
  <si>
    <t>A4009</t>
  </si>
  <si>
    <t>A4174</t>
  </si>
  <si>
    <t>A4116</t>
  </si>
  <si>
    <t>19/462</t>
  </si>
  <si>
    <t>001/129</t>
  </si>
  <si>
    <t>001/269</t>
  </si>
  <si>
    <t>INSTITUT VALENCIA DE LA JOVENTUT</t>
  </si>
  <si>
    <t>F796464/2019</t>
  </si>
  <si>
    <t>R/33877/2019</t>
  </si>
  <si>
    <t>X-201700332</t>
  </si>
  <si>
    <t>X-201700391</t>
  </si>
  <si>
    <t>X-201700361</t>
  </si>
  <si>
    <t>X-201700422</t>
  </si>
  <si>
    <t>ISMAEL SANCHIS SORIANO</t>
  </si>
  <si>
    <t>119</t>
  </si>
  <si>
    <t>A000693</t>
  </si>
  <si>
    <t>A000695</t>
  </si>
  <si>
    <t>JOSE GARCELAN MUÑOZ</t>
  </si>
  <si>
    <t>1</t>
  </si>
  <si>
    <t>JUAN CARLOS RICHART PEREZ</t>
  </si>
  <si>
    <t>FA1903-0513</t>
  </si>
  <si>
    <t>JUAN JOSE LORENZO SANCHEZ</t>
  </si>
  <si>
    <t>000373</t>
  </si>
  <si>
    <t>JUAN JOSE TOMAS MOMPO</t>
  </si>
  <si>
    <t>172</t>
  </si>
  <si>
    <t>LAMBDA COL·LECTIU DE LESBIANES, GAIS, TRANSSEXUALS I BISEXUALS</t>
  </si>
  <si>
    <t>11/2019</t>
  </si>
  <si>
    <t>LIBERATOR LTD</t>
  </si>
  <si>
    <t>0000048331</t>
  </si>
  <si>
    <t>A/12477</t>
  </si>
  <si>
    <t>LIBRERIA INTERTECNICA</t>
  </si>
  <si>
    <t>20630A</t>
  </si>
  <si>
    <t>20728</t>
  </si>
  <si>
    <t>A/20786</t>
  </si>
  <si>
    <t>A/20788</t>
  </si>
  <si>
    <t>A/20787</t>
  </si>
  <si>
    <t>D/19/165</t>
  </si>
  <si>
    <t>LUIS CRESPO PORTERO</t>
  </si>
  <si>
    <t>6/19</t>
  </si>
  <si>
    <t>8090719745</t>
  </si>
  <si>
    <t>8128297173</t>
  </si>
  <si>
    <t>MARIA DE GRACIA MARTINEZ</t>
  </si>
  <si>
    <t>AA/1/1</t>
  </si>
  <si>
    <t>MARIA JESUS SANCHEZ MORENO</t>
  </si>
  <si>
    <t>A2/2019</t>
  </si>
  <si>
    <t>MARIA REGINA PEREZ CASTILLO</t>
  </si>
  <si>
    <t>2</t>
  </si>
  <si>
    <t>MARIA TERESA PASTOR VALLS</t>
  </si>
  <si>
    <t>MARIO GIRON MARTIN</t>
  </si>
  <si>
    <t>2019-004</t>
  </si>
  <si>
    <t>2019-003</t>
  </si>
  <si>
    <t>2019/A-50</t>
  </si>
  <si>
    <t>2019/A-98</t>
  </si>
  <si>
    <t>2019/A-149</t>
  </si>
  <si>
    <t>000144/19</t>
  </si>
  <si>
    <t>000145/19</t>
  </si>
  <si>
    <t>A-V2019-00000348439</t>
  </si>
  <si>
    <t>A-V2019-00000461088</t>
  </si>
  <si>
    <t>MIGUEL CERECEDA SANCHEZ</t>
  </si>
  <si>
    <t>41</t>
  </si>
  <si>
    <t>114</t>
  </si>
  <si>
    <t>70</t>
  </si>
  <si>
    <t>N-173/19</t>
  </si>
  <si>
    <t>N-256/19</t>
  </si>
  <si>
    <t>5 000004</t>
  </si>
  <si>
    <t>A-10/2019</t>
  </si>
  <si>
    <t>NOVED PARTNER SRLL</t>
  </si>
  <si>
    <t>JOEU00021</t>
  </si>
  <si>
    <t>JOEU00030</t>
  </si>
  <si>
    <t>FV1903-01227</t>
  </si>
  <si>
    <t>NURIA MARTIN TORRE</t>
  </si>
  <si>
    <t>001/2019</t>
  </si>
  <si>
    <t>OBRA PROPIA, S.L.</t>
  </si>
  <si>
    <t>OP 2019/344</t>
  </si>
  <si>
    <t>20190039</t>
  </si>
  <si>
    <t>1941004275</t>
  </si>
  <si>
    <t>87003890</t>
  </si>
  <si>
    <t>PAULA ACHIAGA FERNANDEZ</t>
  </si>
  <si>
    <t>01/19</t>
  </si>
  <si>
    <t>12019/022555</t>
  </si>
  <si>
    <t>12019/042656</t>
  </si>
  <si>
    <t>12019/046499</t>
  </si>
  <si>
    <t>12019/079196</t>
  </si>
  <si>
    <t>12019/112345</t>
  </si>
  <si>
    <t>73/V/2019</t>
  </si>
  <si>
    <t>108/V/2019</t>
  </si>
  <si>
    <t>A105</t>
  </si>
  <si>
    <t>A201</t>
  </si>
  <si>
    <t>1902570</t>
  </si>
  <si>
    <t>1900387</t>
  </si>
  <si>
    <t>1901340</t>
  </si>
  <si>
    <t>0219000813</t>
  </si>
  <si>
    <t>2019021</t>
  </si>
  <si>
    <t>2019022</t>
  </si>
  <si>
    <t>0119057440</t>
  </si>
  <si>
    <t>B-1900180</t>
  </si>
  <si>
    <t>B-1900505</t>
  </si>
  <si>
    <t>RAUL SEGURA DELGADO</t>
  </si>
  <si>
    <t>18/2019</t>
  </si>
  <si>
    <t>30/2019</t>
  </si>
  <si>
    <t>011-2019</t>
  </si>
  <si>
    <t>010-2019</t>
  </si>
  <si>
    <t>026-2019</t>
  </si>
  <si>
    <t>030-2019</t>
  </si>
  <si>
    <t>00/19000597</t>
  </si>
  <si>
    <t>9715/A</t>
  </si>
  <si>
    <t>842296518</t>
  </si>
  <si>
    <t>29/2019</t>
  </si>
  <si>
    <t>C000/508</t>
  </si>
  <si>
    <t>SEGUROS CATALANA OCCIDENTE SA DE SEGUROS Y REASEGUROS</t>
  </si>
  <si>
    <t>64506145X</t>
  </si>
  <si>
    <t>64519738X</t>
  </si>
  <si>
    <t>AA19000121</t>
  </si>
  <si>
    <t>AA19000108</t>
  </si>
  <si>
    <t>AA19000130</t>
  </si>
  <si>
    <t>AA19000136</t>
  </si>
  <si>
    <t>8091709487</t>
  </si>
  <si>
    <t>8091709523</t>
  </si>
  <si>
    <t>2019003229</t>
  </si>
  <si>
    <t>2019001595</t>
  </si>
  <si>
    <t>0083/057640</t>
  </si>
  <si>
    <t>FRO20190384899</t>
  </si>
  <si>
    <t>FRO20190384985</t>
  </si>
  <si>
    <t>FRO20190611699</t>
  </si>
  <si>
    <t>FRO20190623890</t>
  </si>
  <si>
    <t>FRO20190761429</t>
  </si>
  <si>
    <t>FRO20190836402</t>
  </si>
  <si>
    <t>Q190017883</t>
  </si>
  <si>
    <t>FRO20190961182</t>
  </si>
  <si>
    <t>S/029/19</t>
  </si>
  <si>
    <t>2245</t>
  </si>
  <si>
    <t>UNIVERSIDAD DE ZARAGOZA</t>
  </si>
  <si>
    <t>20190000000000352</t>
  </si>
  <si>
    <t>UNIVERSIDAD MIGUEL HERNANDEZ DE ELCHE</t>
  </si>
  <si>
    <t>COB2019-0068</t>
  </si>
  <si>
    <t>COB2019-0069</t>
  </si>
  <si>
    <t>UNIVERSIDAD REY JUAN CARLOS</t>
  </si>
  <si>
    <t>C016/19</t>
  </si>
  <si>
    <t>UNIVERSITAT DE VALÈNCIA</t>
  </si>
  <si>
    <t>N-295</t>
  </si>
  <si>
    <t>N-364</t>
  </si>
  <si>
    <t>M-115</t>
  </si>
  <si>
    <t>401172</t>
  </si>
  <si>
    <t>401173</t>
  </si>
  <si>
    <t>401191</t>
  </si>
  <si>
    <t>VALENCIA NO DORM SCV</t>
  </si>
  <si>
    <t>M/04/2019</t>
  </si>
  <si>
    <t>A19000444</t>
  </si>
  <si>
    <t>A19000445</t>
  </si>
  <si>
    <t>A19000446</t>
  </si>
  <si>
    <t>A19001100</t>
  </si>
  <si>
    <t>A19001101</t>
  </si>
  <si>
    <t>A19001099</t>
  </si>
  <si>
    <t>1900862</t>
  </si>
  <si>
    <t>VIDACAIXA SAU DE SEGUROS Y REASEGUROS</t>
  </si>
  <si>
    <t>5567446</t>
  </si>
  <si>
    <t>22813/04</t>
  </si>
  <si>
    <t>22914/04</t>
  </si>
  <si>
    <t>23008/04</t>
  </si>
  <si>
    <t>V191016005</t>
  </si>
  <si>
    <t>V191042842</t>
  </si>
  <si>
    <t>V191049867</t>
  </si>
  <si>
    <t>CI0913702512</t>
  </si>
  <si>
    <t>CI0914026284</t>
  </si>
  <si>
    <t>CI0914222356</t>
  </si>
  <si>
    <t>CI0914390123</t>
  </si>
  <si>
    <t>MS19-000000157</t>
  </si>
  <si>
    <t>MS19-000000044</t>
  </si>
  <si>
    <t>MS19-000000101</t>
  </si>
  <si>
    <t>MS19-000000210</t>
  </si>
  <si>
    <t>ZURICH INSURANCE PLC</t>
  </si>
  <si>
    <t>006984396701</t>
  </si>
  <si>
    <t>10 DENCEHISPAHARD S.L.</t>
  </si>
  <si>
    <t>10.DENCEHISPAHARD S.L.</t>
  </si>
  <si>
    <t>AB-AUCATEL INSPECCION Y CONTROL S.L.U.</t>
  </si>
  <si>
    <t>ACIERTOS VALENCIA S.A.U.</t>
  </si>
  <si>
    <t>ACTIO SERVICIO DE PROMOCION DE ACTIVIDADES EDUCATIVAS S.L.</t>
  </si>
  <si>
    <t>ALLIANZ, COMPAÑIA DE SEGUROS Y REASEGUROS S.A.</t>
  </si>
  <si>
    <t>AMADOR VIQUEIRA ALMUDENA 000199858C S.L.</t>
  </si>
  <si>
    <t>AON GIL Y CARVAJAL S.A.U.</t>
  </si>
  <si>
    <t>ART I CLAR S.L.</t>
  </si>
  <si>
    <t>ASETEC GROUP INGENIERIA DE SISTEMAS S.L.</t>
  </si>
  <si>
    <t>ASIDOVAL S.L.</t>
  </si>
  <si>
    <t>ATEMPS MENSAJERIA Y SERVICIOS S.L.</t>
  </si>
  <si>
    <t>AUTOBUSES DENIA S.L.</t>
  </si>
  <si>
    <t>AUTOCARES MURILLO S.L.</t>
  </si>
  <si>
    <t>AUTOPISTAS AUMAR S.A.</t>
  </si>
  <si>
    <t>BCM GESTION DE SERVICIOS S.L.</t>
  </si>
  <si>
    <t>BENILIMP S.L.</t>
  </si>
  <si>
    <t>BOIX BROKERS CONSULTORES CORREDURIA DE SEGUROS S.L.</t>
  </si>
  <si>
    <t>BROLLADOR D'AIGUA S.L.</t>
  </si>
  <si>
    <t>CAMPAMENTOS REUNIDOS S.L.</t>
  </si>
  <si>
    <t>CANON ESPAÑA S.A.U.</t>
  </si>
  <si>
    <t>CARMEN SAEZ HOSTELERIA Y SERVICIOS S.L.</t>
  </si>
  <si>
    <t>CASH DIDACTIC SCHOOL S.L.</t>
  </si>
  <si>
    <t>CESPEDES ELECTRONICA S.L.</t>
  </si>
  <si>
    <t>CLEMENTE PIANOS S.L.</t>
  </si>
  <si>
    <t>COMERCIAL DE SUMINISTROS ESCOLARES S.L.</t>
  </si>
  <si>
    <t>COMMUNIQUE TRADUCCION E INTERPRETACION S.L.</t>
  </si>
  <si>
    <t>CONSERVACION, RESTAURACION Y EXPOSICIONES S.C.</t>
  </si>
  <si>
    <t>CONTENIDOS AUDIOVISUALES S.L.</t>
  </si>
  <si>
    <t>CREAMOS SINERGIAS S.L.</t>
  </si>
  <si>
    <t>CRISTALERIA GANDIA S.L.</t>
  </si>
  <si>
    <t>DATO VARIABLE S.L.</t>
  </si>
  <si>
    <t>DISEÑO DE SOLUCIONES TECONOLOGICAS S.L.</t>
  </si>
  <si>
    <t>DISTRIBUCIONES VALSEGURA S.L.</t>
  </si>
  <si>
    <t>EBO GESTION DE FORMACION BONIFICADA S.L.</t>
  </si>
  <si>
    <t>EDEN SPRINGS ESPAÑA S.A.U.</t>
  </si>
  <si>
    <t>EDITA MAGERIT S.L.</t>
  </si>
  <si>
    <t>ELIS MANOMATIC S.A.U.</t>
  </si>
  <si>
    <t>EMPRESA MIXTA VALENCIANA DE AGUAS S.A.</t>
  </si>
  <si>
    <t>EMPRESA MUNICIPAL DE TRANSPORTES DE VALENCIA S.A.U.</t>
  </si>
  <si>
    <t>ENCUADERNACIONES M AGUILAR S.L.</t>
  </si>
  <si>
    <t>ENDLESS SYSTEMS S.L.U.</t>
  </si>
  <si>
    <t>ESPIRELIUS S.L.</t>
  </si>
  <si>
    <t>FEEDBACK CULTURAL S.L.</t>
  </si>
  <si>
    <t>FEREGAMA S.L.</t>
  </si>
  <si>
    <t>FERROVIAL SERVICIOS S.A.</t>
  </si>
  <si>
    <t>GESIS DIGITAL S.L.</t>
  </si>
  <si>
    <t>GIL BARCELO S.L.U.</t>
  </si>
  <si>
    <t>GRAFICAS MINERVA SUCESORES S.L.</t>
  </si>
  <si>
    <t>GRAFIQUES FERRI S.L.</t>
  </si>
  <si>
    <t>ESCUELA DE BAILE JUANJO Y PAQUI C.B.</t>
  </si>
  <si>
    <t>ESTUDIO PACO MORA C.B.</t>
  </si>
  <si>
    <t>GRUPO DESENFOQUE C.B.</t>
  </si>
  <si>
    <t>HERTOCAR S.L.</t>
  </si>
  <si>
    <t>HOL MUSIC DRAL S.L.U.</t>
  </si>
  <si>
    <t>HORNO PASTELERIA GALDON S.L.</t>
  </si>
  <si>
    <t>HOTELES GANDIA S.A.</t>
  </si>
  <si>
    <t>IMAG IMPRESSIONS S.L.</t>
  </si>
  <si>
    <t>IMPRENTA ROMEU S.L.U.</t>
  </si>
  <si>
    <t>INFORMATICA ORDENATA S.L.</t>
  </si>
  <si>
    <t>INSERQUIM COSTABLANCA S.L.</t>
  </si>
  <si>
    <t>ISS FACILITY SERVICES S.A.</t>
  </si>
  <si>
    <t>LA IMPRENTA COM GRAFICA S.L.</t>
  </si>
  <si>
    <t>LEVANTINA DE RECICLADOS INFORMATICOS S.L.</t>
  </si>
  <si>
    <t>LIBRERIA GALERIA ANTONIO MACHADO S.L.</t>
  </si>
  <si>
    <t>LOGINLE S.L.</t>
  </si>
  <si>
    <t>MAPFRE ESPAÑA COMPAÑIA DE SEGUROS Y REASEGUROS S.A.</t>
  </si>
  <si>
    <t>MARTINEZ OJEDA Y ASOCIADOS, ASESORES LEGALES, FINANCIEROS Y TRIBUTARIOS POR INTERMEDIACION S.L.</t>
  </si>
  <si>
    <t>MAZARS AUDITORES S.L.P.</t>
  </si>
  <si>
    <t>MEDITERRANEO HOLIDAYS S.L.</t>
  </si>
  <si>
    <t>MERCADONA S.A.</t>
  </si>
  <si>
    <t>MERCAFILO S.L.</t>
  </si>
  <si>
    <t>MISOMO DISEÑO Y PRODUCCION S.L.</t>
  </si>
  <si>
    <t>MOBILIZA CONSULTING S.L.</t>
  </si>
  <si>
    <t>MONGE Y BOCETA ASOCIADOS MUSICALES S.L.</t>
  </si>
  <si>
    <t>MOTION PICTURE LICENSING COMPANY SPAIN S.L.</t>
  </si>
  <si>
    <t>MUSEU FALLER DE GANDIA S.L.U.</t>
  </si>
  <si>
    <t>MUSIKEON S.L.U.</t>
  </si>
  <si>
    <t>NUESTRO OBJETIVO ES ACTIVAR EL TALENTO INDIVIDUAL Y DE LAS ORGANIZACIONES S.L.</t>
  </si>
  <si>
    <t>NUNSYS S.L.</t>
  </si>
  <si>
    <t>OCIURBA S.L.</t>
  </si>
  <si>
    <t>OFICINES MOBILIARI I MAMPARES S.L.</t>
  </si>
  <si>
    <t>OFIPRIX S.L.</t>
  </si>
  <si>
    <t>ONE UNDERWRITING AGENCIA DE SUSCRIPCION S.L.U.</t>
  </si>
  <si>
    <t>PC COMPONENTES Y MULTIMEDIA S.L.U.</t>
  </si>
  <si>
    <t>PERCUFEST PRODUCTIONS S.L.U.</t>
  </si>
  <si>
    <t>PHOTOTYPE S.L.</t>
  </si>
  <si>
    <t>PILES EDITORIAL DE MUSICA S.A.</t>
  </si>
  <si>
    <t>PREMSA DIGITAL RIUS VALENCIANS S.L.</t>
  </si>
  <si>
    <t>PRIMOTI S.L.</t>
  </si>
  <si>
    <t>PUBLIKA GESTION PUBLICITARIA S.L.</t>
  </si>
  <si>
    <t>PUNTO Y APARTE PRODUCCIONES S.L.</t>
  </si>
  <si>
    <t>QUIRON PREVENCION S.L.U.</t>
  </si>
  <si>
    <t>RADIO GANDIA S.A.</t>
  </si>
  <si>
    <t>RADIO TAXI METROPOLITANO DE VALENCIA S.L.U.</t>
  </si>
  <si>
    <t>REPRESENTACIONES COGRAF S.L.</t>
  </si>
  <si>
    <t>RESTAURANTE ALEJANDRO DEL TORO S.L.U.</t>
  </si>
  <si>
    <t>RICOH ESPAÑA S.L.U.</t>
  </si>
  <si>
    <t>SANTIANDRES MONTAJE EXPOSITIVO S.L.</t>
  </si>
  <si>
    <t>SEGURINTER SISTEMAS DE SEGURIDAD S.L.</t>
  </si>
  <si>
    <t>SERVIFINCAS LASAFOR S.L.</t>
  </si>
  <si>
    <t>SGS ICS IBERICA S.A.</t>
  </si>
  <si>
    <t>SGS INTERNATIONAL CERTIFICATION SERVICES IBERICA S.A.U.</t>
  </si>
  <si>
    <t>SISTAC ILS S.L.</t>
  </si>
  <si>
    <t>SOCIEDAD ESTATAL DE CORREOS Y TELEGRAFOS S.A.</t>
  </si>
  <si>
    <t>SOLUCIONS BASIQUES PER ENTITATS I CIUTADANS S.L.</t>
  </si>
  <si>
    <t>SUBTITULA'M S.L.</t>
  </si>
  <si>
    <t>UNIPRINT SERVICIOS GRAFICOS S.L.</t>
  </si>
  <si>
    <t>VALENCIANA DE COPIAS S.L.</t>
  </si>
  <si>
    <t>VALENCIANA EMERGENCIAS MEDICAS S.L.</t>
  </si>
  <si>
    <t>VALERO Y PEREZ S.L.</t>
  </si>
  <si>
    <t>VALIMEN S.A.</t>
  </si>
  <si>
    <t>VARESER 96 S.L.</t>
  </si>
  <si>
    <t>VERTIGO FILMS S.L.</t>
  </si>
  <si>
    <t>VILLAROSCAR S.L.</t>
  </si>
  <si>
    <t>VIVA AQUA SERVICE SPAIN S.A.</t>
  </si>
  <si>
    <t>VODAFONE ONO S.A.U.</t>
  </si>
  <si>
    <t>YOLAPERDONO S.L.</t>
  </si>
  <si>
    <t>UV GANDIA</t>
  </si>
  <si>
    <t>RELACION CONTRATOS MENORES - HASTA 2do TRIMESTRE - 2019</t>
  </si>
  <si>
    <t>PROVEEDOR</t>
  </si>
  <si>
    <t>FECHA ADJUDICACION</t>
  </si>
  <si>
    <t>BRUTO</t>
  </si>
  <si>
    <t>DEPARTAMENTO</t>
  </si>
  <si>
    <t>COMENTARIOS CONTRATOS MENORES</t>
  </si>
  <si>
    <t>UV EMPLEO</t>
  </si>
  <si>
    <t>UV DISCAPACIDAD</t>
  </si>
  <si>
    <t>Servicios Web</t>
  </si>
  <si>
    <t>Gastos diversos - Material Didáctico</t>
  </si>
  <si>
    <t>Gastos diversos</t>
  </si>
  <si>
    <t>Conservación y mantenimiento</t>
  </si>
  <si>
    <t>Adquisición de mobiliario</t>
  </si>
  <si>
    <t>Restauración</t>
  </si>
  <si>
    <t>Desplazamientos</t>
  </si>
  <si>
    <t>Conservación y Mantenimiento Aplicaciones y Equipos Informáticos</t>
  </si>
  <si>
    <t>Seguro</t>
  </si>
  <si>
    <t>Documentación libros</t>
  </si>
  <si>
    <t>Traslados</t>
  </si>
  <si>
    <t>Elaboración Texto</t>
  </si>
  <si>
    <t>Gastos diversos - Fotocopias y Encuadernaciones</t>
  </si>
  <si>
    <t>Actividades Musicales</t>
  </si>
  <si>
    <t>Servicios Profesionales</t>
  </si>
  <si>
    <t>Montadores</t>
  </si>
  <si>
    <t>Suministros. Teléfono</t>
  </si>
  <si>
    <t>Apoyo Personal Sanitario</t>
  </si>
  <si>
    <t>Matrículas y cuotas</t>
  </si>
  <si>
    <t>Profesores/Docentes/Coferenciantes…</t>
  </si>
  <si>
    <t>Mensajería</t>
  </si>
  <si>
    <t>Tasas administrativas</t>
  </si>
  <si>
    <t>Montaje actividades</t>
  </si>
  <si>
    <t>Asistencia Técnica</t>
  </si>
  <si>
    <t>Seguro instrumentos</t>
  </si>
  <si>
    <t>Suministros. Agua</t>
  </si>
  <si>
    <t>Traducciones</t>
  </si>
  <si>
    <t>Alojamiento</t>
  </si>
  <si>
    <t>Material de oficina</t>
  </si>
  <si>
    <t>Otros gastos inmobilizado</t>
  </si>
  <si>
    <t>Alquiler de bienes muebles</t>
  </si>
  <si>
    <t>Diseño y Material Gráfico</t>
  </si>
  <si>
    <t>Difusión</t>
  </si>
  <si>
    <t>Formación</t>
  </si>
  <si>
    <t>Publicidad</t>
  </si>
  <si>
    <t>Fotografía/Audiovisual</t>
  </si>
  <si>
    <t>Limpieza ropa</t>
  </si>
  <si>
    <t>Profesores/Docentes/Conferenciantes…</t>
  </si>
  <si>
    <t>Edición</t>
  </si>
  <si>
    <t>Enmarcación</t>
  </si>
  <si>
    <t>Servicios aplicación Web</t>
  </si>
  <si>
    <t>Intérpretes Lenguaje de signos</t>
  </si>
  <si>
    <t>Equipamientos informáticos, aplicaciones y software</t>
  </si>
  <si>
    <t>Material Informático</t>
  </si>
  <si>
    <t>Asesoría</t>
  </si>
  <si>
    <t>Alquiler de bienes inmuebles</t>
  </si>
  <si>
    <t>Suministros. Electricidad</t>
  </si>
  <si>
    <t>Publicaciones</t>
  </si>
  <si>
    <t>Gastos diversos- Limpieza</t>
  </si>
  <si>
    <t>Gastos diversos - Prensa</t>
  </si>
  <si>
    <t>Notaría</t>
  </si>
  <si>
    <t>Manipulación documentos</t>
  </si>
  <si>
    <t>Gastos diversos- Material Didáctico</t>
  </si>
  <si>
    <t>Auditoría</t>
  </si>
  <si>
    <t>Servicios profesionales</t>
  </si>
  <si>
    <t>ElaboraciónTexto</t>
  </si>
  <si>
    <t>Servicio de prevención de riesgos laborales</t>
  </si>
  <si>
    <t>Traslados y montaje</t>
  </si>
  <si>
    <t>Servicio de seguridad</t>
  </si>
  <si>
    <t>Gastos diversos - Correos</t>
  </si>
  <si>
    <t>Otro inmobilizado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</si>
</sst>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1" xfId="2" applyFont="1" applyFill="1" applyBorder="1" applyAlignment="1">
      <alignment horizontal="left"/>
    </xf>
    <xf numFmtId="14" fontId="8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right"/>
    </xf>
    <xf numFmtId="44" fontId="8" fillId="0" borderId="1" xfId="1" applyFont="1" applyFill="1" applyBorder="1"/>
    <xf numFmtId="10" fontId="8" fillId="0" borderId="1" xfId="0" applyNumberFormat="1" applyFont="1" applyFill="1" applyBorder="1"/>
    <xf numFmtId="44" fontId="8" fillId="0" borderId="1" xfId="0" applyNumberFormat="1" applyFont="1" applyFill="1" applyBorder="1"/>
    <xf numFmtId="0" fontId="8" fillId="0" borderId="1" xfId="0" applyFont="1" applyFill="1" applyBorder="1" applyAlignment="1"/>
    <xf numFmtId="0" fontId="8" fillId="0" borderId="1" xfId="0" applyFont="1" applyFill="1" applyBorder="1"/>
    <xf numFmtId="0" fontId="8" fillId="0" borderId="1" xfId="0" applyNumberFormat="1" applyFont="1" applyFill="1" applyBorder="1" applyAlignment="1" applyProtection="1">
      <alignment horizontal="left"/>
      <protection locked="0"/>
    </xf>
    <xf numFmtId="44" fontId="9" fillId="0" borderId="1" xfId="1" applyFont="1" applyFill="1" applyBorder="1"/>
    <xf numFmtId="10" fontId="9" fillId="0" borderId="1" xfId="0" applyNumberFormat="1" applyFont="1" applyFill="1" applyBorder="1"/>
    <xf numFmtId="44" fontId="9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alignment horizontal="left"/>
      <protection locked="0"/>
    </xf>
    <xf numFmtId="0" fontId="9" fillId="0" borderId="1" xfId="0" applyFont="1" applyFill="1" applyBorder="1"/>
    <xf numFmtId="14" fontId="9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/>
    </xf>
    <xf numFmtId="14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/>
    </xf>
    <xf numFmtId="44" fontId="8" fillId="0" borderId="1" xfId="1" applyFont="1" applyFill="1" applyBorder="1" applyAlignment="1">
      <alignment vertical="center"/>
    </xf>
    <xf numFmtId="10" fontId="8" fillId="0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4">
    <cellStyle name="Euro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4"/>
  <sheetViews>
    <sheetView tabSelected="1" zoomScale="115" zoomScaleNormal="115" workbookViewId="0">
      <selection activeCell="H736" sqref="A1:H736"/>
    </sheetView>
  </sheetViews>
  <sheetFormatPr baseColWidth="10" defaultRowHeight="12.75" x14ac:dyDescent="0.2"/>
  <cols>
    <col min="1" max="1" width="44.140625" style="3" customWidth="1"/>
    <col min="2" max="2" width="17" style="6" bestFit="1" customWidth="1"/>
    <col min="3" max="3" width="18.140625" style="3" bestFit="1" customWidth="1"/>
    <col min="4" max="4" width="12.85546875" style="3" bestFit="1" customWidth="1"/>
    <col min="5" max="5" width="11.42578125" style="3"/>
    <col min="6" max="6" width="12.85546875" style="3" bestFit="1" customWidth="1"/>
    <col min="7" max="7" width="13.28515625" style="6" customWidth="1"/>
    <col min="8" max="8" width="41.85546875" style="3" customWidth="1"/>
    <col min="9" max="16384" width="11.42578125" style="3"/>
  </cols>
  <sheetData>
    <row r="1" spans="1:8" x14ac:dyDescent="0.2">
      <c r="A1" s="1"/>
      <c r="B1" s="8"/>
      <c r="C1" s="2"/>
      <c r="D1" s="2"/>
      <c r="E1" s="2"/>
      <c r="F1" s="2"/>
    </row>
    <row r="2" spans="1:8" x14ac:dyDescent="0.2">
      <c r="A2" s="2"/>
      <c r="B2" s="8"/>
      <c r="C2" s="2"/>
      <c r="D2" s="2"/>
      <c r="E2" s="2"/>
      <c r="F2" s="2"/>
    </row>
    <row r="3" spans="1:8" ht="18" x14ac:dyDescent="0.25">
      <c r="A3" s="35" t="s">
        <v>926</v>
      </c>
      <c r="B3" s="35"/>
      <c r="C3" s="35"/>
      <c r="D3" s="35"/>
      <c r="E3" s="35"/>
      <c r="F3" s="35"/>
      <c r="G3" s="35"/>
      <c r="H3" s="35"/>
    </row>
    <row r="4" spans="1:8" ht="15" x14ac:dyDescent="0.25">
      <c r="A4" s="5"/>
      <c r="B4" s="7"/>
      <c r="C4" s="5"/>
      <c r="D4" s="5"/>
      <c r="E4" s="5"/>
      <c r="F4" s="5"/>
      <c r="G4" s="7"/>
      <c r="H4" s="5"/>
    </row>
    <row r="5" spans="1:8" x14ac:dyDescent="0.2">
      <c r="A5" s="4" t="s">
        <v>927</v>
      </c>
      <c r="B5" s="4" t="s">
        <v>928</v>
      </c>
      <c r="C5" s="4" t="s">
        <v>0</v>
      </c>
      <c r="D5" s="4" t="s">
        <v>27</v>
      </c>
      <c r="E5" s="4" t="s">
        <v>28</v>
      </c>
      <c r="F5" s="4" t="s">
        <v>929</v>
      </c>
      <c r="G5" s="4" t="s">
        <v>930</v>
      </c>
      <c r="H5" s="4" t="s">
        <v>931</v>
      </c>
    </row>
    <row r="6" spans="1:8" ht="15" customHeight="1" x14ac:dyDescent="0.2">
      <c r="A6" s="9" t="s">
        <v>807</v>
      </c>
      <c r="B6" s="10">
        <v>43510</v>
      </c>
      <c r="C6" s="11" t="s">
        <v>417</v>
      </c>
      <c r="D6" s="12">
        <v>19.899999999999999</v>
      </c>
      <c r="E6" s="13">
        <v>0.21</v>
      </c>
      <c r="F6" s="14">
        <v>24.078999999999997</v>
      </c>
      <c r="G6" s="15" t="s">
        <v>1</v>
      </c>
      <c r="H6" s="16" t="s">
        <v>934</v>
      </c>
    </row>
    <row r="7" spans="1:8" ht="15" customHeight="1" x14ac:dyDescent="0.2">
      <c r="A7" s="16" t="s">
        <v>808</v>
      </c>
      <c r="B7" s="10">
        <v>43516</v>
      </c>
      <c r="C7" s="11" t="s">
        <v>418</v>
      </c>
      <c r="D7" s="12">
        <v>9.9499999999999993</v>
      </c>
      <c r="E7" s="13">
        <v>0.21</v>
      </c>
      <c r="F7" s="14">
        <v>12.039499999999999</v>
      </c>
      <c r="G7" s="17" t="s">
        <v>6</v>
      </c>
      <c r="H7" s="16" t="s">
        <v>934</v>
      </c>
    </row>
    <row r="8" spans="1:8" ht="15" customHeight="1" x14ac:dyDescent="0.2">
      <c r="A8" s="17" t="s">
        <v>807</v>
      </c>
      <c r="B8" s="10">
        <v>43538</v>
      </c>
      <c r="C8" s="11" t="s">
        <v>419</v>
      </c>
      <c r="D8" s="12">
        <v>14.15</v>
      </c>
      <c r="E8" s="13">
        <v>0.21</v>
      </c>
      <c r="F8" s="14">
        <v>17.121500000000001</v>
      </c>
      <c r="G8" s="17" t="s">
        <v>26</v>
      </c>
      <c r="H8" s="16" t="s">
        <v>934</v>
      </c>
    </row>
    <row r="9" spans="1:8" ht="15" customHeight="1" x14ac:dyDescent="0.2">
      <c r="A9" s="16" t="s">
        <v>30</v>
      </c>
      <c r="B9" s="10">
        <v>43511</v>
      </c>
      <c r="C9" s="11" t="s">
        <v>420</v>
      </c>
      <c r="D9" s="12">
        <v>30.29</v>
      </c>
      <c r="E9" s="13">
        <v>0.21</v>
      </c>
      <c r="F9" s="14">
        <v>36.6509</v>
      </c>
      <c r="G9" s="17" t="s">
        <v>11</v>
      </c>
      <c r="H9" s="16" t="s">
        <v>935</v>
      </c>
    </row>
    <row r="10" spans="1:8" ht="15" customHeight="1" x14ac:dyDescent="0.2">
      <c r="A10" s="16" t="s">
        <v>30</v>
      </c>
      <c r="B10" s="10">
        <v>43620</v>
      </c>
      <c r="C10" s="11" t="s">
        <v>38</v>
      </c>
      <c r="D10" s="12">
        <v>39.58</v>
      </c>
      <c r="E10" s="13">
        <v>0.21</v>
      </c>
      <c r="F10" s="14">
        <v>47.891799999999996</v>
      </c>
      <c r="G10" s="17" t="s">
        <v>22</v>
      </c>
      <c r="H10" s="16" t="s">
        <v>936</v>
      </c>
    </row>
    <row r="11" spans="1:8" ht="15" customHeight="1" x14ac:dyDescent="0.2">
      <c r="A11" s="16" t="s">
        <v>30</v>
      </c>
      <c r="B11" s="10">
        <v>43620</v>
      </c>
      <c r="C11" s="11" t="s">
        <v>39</v>
      </c>
      <c r="D11" s="12">
        <v>19.79</v>
      </c>
      <c r="E11" s="13">
        <v>0.21</v>
      </c>
      <c r="F11" s="14">
        <v>23.945899999999998</v>
      </c>
      <c r="G11" s="17" t="s">
        <v>22</v>
      </c>
      <c r="H11" s="16" t="s">
        <v>936</v>
      </c>
    </row>
    <row r="12" spans="1:8" ht="15" customHeight="1" x14ac:dyDescent="0.2">
      <c r="A12" s="16" t="s">
        <v>809</v>
      </c>
      <c r="B12" s="10">
        <v>43539</v>
      </c>
      <c r="C12" s="11" t="s">
        <v>421</v>
      </c>
      <c r="D12" s="12">
        <v>150</v>
      </c>
      <c r="E12" s="13">
        <v>0.21</v>
      </c>
      <c r="F12" s="14">
        <v>181.5</v>
      </c>
      <c r="G12" s="15" t="s">
        <v>1</v>
      </c>
      <c r="H12" s="16" t="s">
        <v>937</v>
      </c>
    </row>
    <row r="13" spans="1:8" ht="15" customHeight="1" x14ac:dyDescent="0.2">
      <c r="A13" s="16" t="s">
        <v>810</v>
      </c>
      <c r="B13" s="10">
        <v>43531</v>
      </c>
      <c r="C13" s="11" t="s">
        <v>422</v>
      </c>
      <c r="D13" s="12">
        <v>224</v>
      </c>
      <c r="E13" s="13">
        <v>0.21</v>
      </c>
      <c r="F13" s="14">
        <v>271.04000000000002</v>
      </c>
      <c r="G13" s="17" t="s">
        <v>4</v>
      </c>
      <c r="H13" s="16" t="s">
        <v>938</v>
      </c>
    </row>
    <row r="14" spans="1:8" ht="15" customHeight="1" x14ac:dyDescent="0.2">
      <c r="A14" s="16" t="s">
        <v>810</v>
      </c>
      <c r="B14" s="10">
        <v>43532</v>
      </c>
      <c r="C14" s="11" t="s">
        <v>423</v>
      </c>
      <c r="D14" s="12">
        <v>249.6</v>
      </c>
      <c r="E14" s="13">
        <v>0.21</v>
      </c>
      <c r="F14" s="14">
        <v>302.01599999999996</v>
      </c>
      <c r="G14" s="17" t="s">
        <v>4</v>
      </c>
      <c r="H14" s="16" t="s">
        <v>938</v>
      </c>
    </row>
    <row r="15" spans="1:8" ht="15" customHeight="1" x14ac:dyDescent="0.2">
      <c r="A15" s="16" t="s">
        <v>810</v>
      </c>
      <c r="B15" s="10">
        <v>43600</v>
      </c>
      <c r="C15" s="11" t="s">
        <v>40</v>
      </c>
      <c r="D15" s="12">
        <v>254.4</v>
      </c>
      <c r="E15" s="13">
        <v>0.21</v>
      </c>
      <c r="F15" s="14">
        <v>307.82400000000001</v>
      </c>
      <c r="G15" s="17" t="s">
        <v>4</v>
      </c>
      <c r="H15" s="16" t="s">
        <v>938</v>
      </c>
    </row>
    <row r="16" spans="1:8" ht="15" customHeight="1" x14ac:dyDescent="0.2">
      <c r="A16" s="16" t="s">
        <v>811</v>
      </c>
      <c r="B16" s="10">
        <v>43572</v>
      </c>
      <c r="C16" s="11" t="s">
        <v>41</v>
      </c>
      <c r="D16" s="12">
        <v>1038</v>
      </c>
      <c r="E16" s="13">
        <v>0.1</v>
      </c>
      <c r="F16" s="14">
        <v>1141.8</v>
      </c>
      <c r="G16" s="17" t="s">
        <v>2</v>
      </c>
      <c r="H16" s="16" t="s">
        <v>939</v>
      </c>
    </row>
    <row r="17" spans="1:8" ht="15" customHeight="1" x14ac:dyDescent="0.2">
      <c r="A17" s="16" t="s">
        <v>42</v>
      </c>
      <c r="B17" s="10">
        <v>43614</v>
      </c>
      <c r="C17" s="11" t="s">
        <v>43</v>
      </c>
      <c r="D17" s="12">
        <v>99.09</v>
      </c>
      <c r="E17" s="13">
        <v>0.1</v>
      </c>
      <c r="F17" s="14">
        <v>108.99900000000001</v>
      </c>
      <c r="G17" s="17" t="s">
        <v>6</v>
      </c>
      <c r="H17" s="16" t="s">
        <v>939</v>
      </c>
    </row>
    <row r="18" spans="1:8" ht="15" customHeight="1" x14ac:dyDescent="0.2">
      <c r="A18" s="16" t="s">
        <v>424</v>
      </c>
      <c r="B18" s="10">
        <v>43473</v>
      </c>
      <c r="C18" s="11" t="s">
        <v>425</v>
      </c>
      <c r="D18" s="12">
        <v>7.75</v>
      </c>
      <c r="E18" s="13">
        <v>0</v>
      </c>
      <c r="F18" s="14">
        <v>7.75</v>
      </c>
      <c r="G18" s="17" t="s">
        <v>19</v>
      </c>
      <c r="H18" s="16" t="s">
        <v>940</v>
      </c>
    </row>
    <row r="19" spans="1:8" ht="22.5" customHeight="1" x14ac:dyDescent="0.2">
      <c r="A19" s="26" t="s">
        <v>426</v>
      </c>
      <c r="B19" s="27">
        <v>43480</v>
      </c>
      <c r="C19" s="28" t="s">
        <v>427</v>
      </c>
      <c r="D19" s="29">
        <v>1187</v>
      </c>
      <c r="E19" s="30">
        <v>0.21</v>
      </c>
      <c r="F19" s="31">
        <v>1436.27</v>
      </c>
      <c r="G19" s="32" t="s">
        <v>1</v>
      </c>
      <c r="H19" s="32" t="s">
        <v>941</v>
      </c>
    </row>
    <row r="20" spans="1:8" ht="15" customHeight="1" x14ac:dyDescent="0.2">
      <c r="A20" s="16" t="s">
        <v>812</v>
      </c>
      <c r="B20" s="10">
        <v>43497</v>
      </c>
      <c r="C20" s="11" t="s">
        <v>428</v>
      </c>
      <c r="D20" s="12">
        <v>74.319999999999993</v>
      </c>
      <c r="E20" s="13">
        <v>0</v>
      </c>
      <c r="F20" s="14">
        <v>74.319999999999993</v>
      </c>
      <c r="G20" s="17" t="s">
        <v>19</v>
      </c>
      <c r="H20" s="16" t="s">
        <v>942</v>
      </c>
    </row>
    <row r="21" spans="1:8" ht="15" customHeight="1" x14ac:dyDescent="0.2">
      <c r="A21" s="16" t="s">
        <v>812</v>
      </c>
      <c r="B21" s="10">
        <v>43608</v>
      </c>
      <c r="C21" s="11" t="s">
        <v>9</v>
      </c>
      <c r="D21" s="12">
        <v>95.63</v>
      </c>
      <c r="E21" s="13">
        <v>0</v>
      </c>
      <c r="F21" s="14">
        <v>95.63</v>
      </c>
      <c r="G21" s="17" t="s">
        <v>16</v>
      </c>
      <c r="H21" s="16" t="s">
        <v>942</v>
      </c>
    </row>
    <row r="22" spans="1:8" ht="15" customHeight="1" x14ac:dyDescent="0.2">
      <c r="A22" s="16" t="s">
        <v>812</v>
      </c>
      <c r="B22" s="10">
        <v>43633</v>
      </c>
      <c r="C22" s="11" t="s">
        <v>44</v>
      </c>
      <c r="D22" s="12">
        <v>824.98</v>
      </c>
      <c r="E22" s="13">
        <v>0</v>
      </c>
      <c r="F22" s="14">
        <v>824.98</v>
      </c>
      <c r="G22" s="17" t="s">
        <v>22</v>
      </c>
      <c r="H22" s="16" t="s">
        <v>942</v>
      </c>
    </row>
    <row r="23" spans="1:8" ht="15" customHeight="1" x14ac:dyDescent="0.2">
      <c r="A23" s="16" t="s">
        <v>812</v>
      </c>
      <c r="B23" s="10">
        <v>43643</v>
      </c>
      <c r="C23" s="11" t="s">
        <v>45</v>
      </c>
      <c r="D23" s="12">
        <v>955.33</v>
      </c>
      <c r="E23" s="13">
        <v>0</v>
      </c>
      <c r="F23" s="14">
        <v>955.33</v>
      </c>
      <c r="G23" s="17" t="s">
        <v>22</v>
      </c>
      <c r="H23" s="16" t="s">
        <v>942</v>
      </c>
    </row>
    <row r="24" spans="1:8" ht="15" customHeight="1" x14ac:dyDescent="0.2">
      <c r="A24" s="16" t="s">
        <v>813</v>
      </c>
      <c r="B24" s="10">
        <v>43491</v>
      </c>
      <c r="C24" s="11" t="s">
        <v>429</v>
      </c>
      <c r="D24" s="12">
        <v>122.88</v>
      </c>
      <c r="E24" s="13">
        <v>0.04</v>
      </c>
      <c r="F24" s="14">
        <v>127.79519999999999</v>
      </c>
      <c r="G24" s="17" t="s">
        <v>13</v>
      </c>
      <c r="H24" s="16" t="s">
        <v>943</v>
      </c>
    </row>
    <row r="25" spans="1:8" ht="15" customHeight="1" x14ac:dyDescent="0.2">
      <c r="A25" s="16" t="s">
        <v>813</v>
      </c>
      <c r="B25" s="10">
        <v>43617</v>
      </c>
      <c r="C25" s="11" t="s">
        <v>46</v>
      </c>
      <c r="D25" s="12">
        <v>108.55</v>
      </c>
      <c r="E25" s="13">
        <v>0.04</v>
      </c>
      <c r="F25" s="14">
        <v>112.892</v>
      </c>
      <c r="G25" s="17" t="s">
        <v>13</v>
      </c>
      <c r="H25" s="16" t="s">
        <v>943</v>
      </c>
    </row>
    <row r="26" spans="1:8" ht="15" customHeight="1" x14ac:dyDescent="0.2">
      <c r="A26" s="16" t="s">
        <v>430</v>
      </c>
      <c r="B26" s="10">
        <v>43490</v>
      </c>
      <c r="C26" s="11" t="s">
        <v>431</v>
      </c>
      <c r="D26" s="18">
        <v>5188</v>
      </c>
      <c r="E26" s="19">
        <v>0.21</v>
      </c>
      <c r="F26" s="20">
        <v>6277.48</v>
      </c>
      <c r="G26" s="21" t="s">
        <v>11</v>
      </c>
      <c r="H26" s="16" t="s">
        <v>944</v>
      </c>
    </row>
    <row r="27" spans="1:8" ht="15" customHeight="1" x14ac:dyDescent="0.2">
      <c r="A27" s="16" t="s">
        <v>430</v>
      </c>
      <c r="B27" s="10">
        <v>43490</v>
      </c>
      <c r="C27" s="11" t="s">
        <v>431</v>
      </c>
      <c r="D27" s="18">
        <v>983.5</v>
      </c>
      <c r="E27" s="19">
        <v>0</v>
      </c>
      <c r="F27" s="20">
        <v>983.5</v>
      </c>
      <c r="G27" s="21" t="s">
        <v>11</v>
      </c>
      <c r="H27" s="22" t="s">
        <v>942</v>
      </c>
    </row>
    <row r="28" spans="1:8" ht="15" customHeight="1" x14ac:dyDescent="0.2">
      <c r="A28" s="16" t="s">
        <v>430</v>
      </c>
      <c r="B28" s="10">
        <v>43490</v>
      </c>
      <c r="C28" s="11" t="s">
        <v>432</v>
      </c>
      <c r="D28" s="12">
        <v>1979.7</v>
      </c>
      <c r="E28" s="13">
        <v>0.21</v>
      </c>
      <c r="F28" s="14">
        <v>2395.4369999999999</v>
      </c>
      <c r="G28" s="17" t="s">
        <v>11</v>
      </c>
      <c r="H28" s="16" t="s">
        <v>944</v>
      </c>
    </row>
    <row r="29" spans="1:8" ht="15" customHeight="1" x14ac:dyDescent="0.2">
      <c r="A29" s="16" t="s">
        <v>430</v>
      </c>
      <c r="B29" s="10">
        <v>43501</v>
      </c>
      <c r="C29" s="11" t="s">
        <v>433</v>
      </c>
      <c r="D29" s="12">
        <v>1208.7</v>
      </c>
      <c r="E29" s="13">
        <v>0.21</v>
      </c>
      <c r="F29" s="14">
        <v>1462.527</v>
      </c>
      <c r="G29" s="17" t="s">
        <v>11</v>
      </c>
      <c r="H29" s="16" t="s">
        <v>944</v>
      </c>
    </row>
    <row r="30" spans="1:8" ht="15" customHeight="1" x14ac:dyDescent="0.2">
      <c r="A30" s="16" t="s">
        <v>47</v>
      </c>
      <c r="B30" s="10">
        <v>43557</v>
      </c>
      <c r="C30" s="11" t="s">
        <v>48</v>
      </c>
      <c r="D30" s="12">
        <v>750</v>
      </c>
      <c r="E30" s="13">
        <v>0</v>
      </c>
      <c r="F30" s="14">
        <v>750</v>
      </c>
      <c r="G30" s="17" t="s">
        <v>11</v>
      </c>
      <c r="H30" s="16" t="s">
        <v>945</v>
      </c>
    </row>
    <row r="31" spans="1:8" ht="15" customHeight="1" x14ac:dyDescent="0.2">
      <c r="A31" s="16" t="s">
        <v>434</v>
      </c>
      <c r="B31" s="10">
        <v>43552</v>
      </c>
      <c r="C31" s="11" t="s">
        <v>435</v>
      </c>
      <c r="D31" s="12">
        <v>22.56</v>
      </c>
      <c r="E31" s="13">
        <v>0.21</v>
      </c>
      <c r="F31" s="14">
        <v>27.297599999999999</v>
      </c>
      <c r="G31" s="17" t="s">
        <v>932</v>
      </c>
      <c r="H31" s="16" t="s">
        <v>946</v>
      </c>
    </row>
    <row r="32" spans="1:8" ht="15" customHeight="1" x14ac:dyDescent="0.2">
      <c r="A32" s="16" t="s">
        <v>436</v>
      </c>
      <c r="B32" s="10">
        <v>43514</v>
      </c>
      <c r="C32" s="11" t="s">
        <v>437</v>
      </c>
      <c r="D32" s="12">
        <v>600</v>
      </c>
      <c r="E32" s="13">
        <v>0.1</v>
      </c>
      <c r="F32" s="14">
        <v>660</v>
      </c>
      <c r="G32" s="17" t="s">
        <v>2</v>
      </c>
      <c r="H32" s="16" t="s">
        <v>947</v>
      </c>
    </row>
    <row r="33" spans="1:8" ht="15" customHeight="1" x14ac:dyDescent="0.2">
      <c r="A33" s="16" t="s">
        <v>814</v>
      </c>
      <c r="B33" s="10">
        <v>43599</v>
      </c>
      <c r="C33" s="11" t="s">
        <v>49</v>
      </c>
      <c r="D33" s="12">
        <v>1061.77</v>
      </c>
      <c r="E33" s="13">
        <v>0</v>
      </c>
      <c r="F33" s="14">
        <v>1061.77</v>
      </c>
      <c r="G33" s="17" t="s">
        <v>11</v>
      </c>
      <c r="H33" s="16" t="s">
        <v>942</v>
      </c>
    </row>
    <row r="34" spans="1:8" ht="15" customHeight="1" x14ac:dyDescent="0.2">
      <c r="A34" s="17" t="s">
        <v>438</v>
      </c>
      <c r="B34" s="10">
        <v>43546</v>
      </c>
      <c r="C34" s="11" t="s">
        <v>439</v>
      </c>
      <c r="D34" s="12">
        <v>81.819999999999993</v>
      </c>
      <c r="E34" s="13">
        <v>0.21</v>
      </c>
      <c r="F34" s="14">
        <v>99.002199999999988</v>
      </c>
      <c r="G34" s="15" t="s">
        <v>1</v>
      </c>
      <c r="H34" s="16" t="s">
        <v>948</v>
      </c>
    </row>
    <row r="35" spans="1:8" ht="15" customHeight="1" x14ac:dyDescent="0.2">
      <c r="A35" s="16" t="s">
        <v>815</v>
      </c>
      <c r="B35" s="10">
        <v>43644</v>
      </c>
      <c r="C35" s="11" t="s">
        <v>50</v>
      </c>
      <c r="D35" s="12">
        <v>90</v>
      </c>
      <c r="E35" s="13">
        <v>0.21</v>
      </c>
      <c r="F35" s="14">
        <v>108.9</v>
      </c>
      <c r="G35" s="17" t="s">
        <v>11</v>
      </c>
      <c r="H35" s="16" t="s">
        <v>949</v>
      </c>
    </row>
    <row r="36" spans="1:8" ht="15" customHeight="1" x14ac:dyDescent="0.2">
      <c r="A36" s="16" t="s">
        <v>816</v>
      </c>
      <c r="B36" s="10">
        <v>43635</v>
      </c>
      <c r="C36" s="11" t="s">
        <v>51</v>
      </c>
      <c r="D36" s="12">
        <v>100</v>
      </c>
      <c r="E36" s="13">
        <v>0.21</v>
      </c>
      <c r="F36" s="14">
        <v>121</v>
      </c>
      <c r="G36" s="17" t="s">
        <v>16</v>
      </c>
      <c r="H36" s="16" t="s">
        <v>950</v>
      </c>
    </row>
    <row r="37" spans="1:8" ht="15" customHeight="1" x14ac:dyDescent="0.2">
      <c r="A37" s="16" t="s">
        <v>817</v>
      </c>
      <c r="B37" s="16" t="s">
        <v>954</v>
      </c>
      <c r="C37" s="11" t="s">
        <v>440</v>
      </c>
      <c r="D37" s="12">
        <v>123.25</v>
      </c>
      <c r="E37" s="13">
        <v>0.1</v>
      </c>
      <c r="F37" s="14">
        <v>135.57499999999999</v>
      </c>
      <c r="G37" s="17" t="s">
        <v>4</v>
      </c>
      <c r="H37" s="16" t="s">
        <v>951</v>
      </c>
    </row>
    <row r="38" spans="1:8" ht="15" customHeight="1" x14ac:dyDescent="0.2">
      <c r="A38" s="16" t="s">
        <v>441</v>
      </c>
      <c r="B38" s="16" t="s">
        <v>954</v>
      </c>
      <c r="C38" s="11" t="s">
        <v>442</v>
      </c>
      <c r="D38" s="12">
        <v>3000</v>
      </c>
      <c r="E38" s="13">
        <v>0</v>
      </c>
      <c r="F38" s="14">
        <v>3000</v>
      </c>
      <c r="G38" s="15" t="s">
        <v>1</v>
      </c>
      <c r="H38" s="16" t="s">
        <v>952</v>
      </c>
    </row>
    <row r="39" spans="1:8" ht="15" customHeight="1" x14ac:dyDescent="0.2">
      <c r="A39" s="16" t="s">
        <v>443</v>
      </c>
      <c r="B39" s="10">
        <v>43516</v>
      </c>
      <c r="C39" s="11" t="s">
        <v>444</v>
      </c>
      <c r="D39" s="12">
        <v>2500</v>
      </c>
      <c r="E39" s="13">
        <v>0</v>
      </c>
      <c r="F39" s="14">
        <v>2500</v>
      </c>
      <c r="G39" s="17" t="s">
        <v>11</v>
      </c>
      <c r="H39" s="16" t="s">
        <v>948</v>
      </c>
    </row>
    <row r="40" spans="1:8" ht="15" customHeight="1" x14ac:dyDescent="0.2">
      <c r="A40" s="16" t="s">
        <v>24</v>
      </c>
      <c r="B40" s="10">
        <v>43523</v>
      </c>
      <c r="C40" s="11" t="s">
        <v>445</v>
      </c>
      <c r="D40" s="12">
        <v>2500</v>
      </c>
      <c r="E40" s="13">
        <v>0</v>
      </c>
      <c r="F40" s="14">
        <v>2500</v>
      </c>
      <c r="G40" s="17" t="s">
        <v>2</v>
      </c>
      <c r="H40" s="16" t="s">
        <v>947</v>
      </c>
    </row>
    <row r="41" spans="1:8" x14ac:dyDescent="0.2">
      <c r="A41" s="16" t="s">
        <v>24</v>
      </c>
      <c r="B41" s="10">
        <v>43556</v>
      </c>
      <c r="C41" s="11" t="s">
        <v>52</v>
      </c>
      <c r="D41" s="12">
        <v>2500</v>
      </c>
      <c r="E41" s="13">
        <v>0</v>
      </c>
      <c r="F41" s="14">
        <v>2500</v>
      </c>
      <c r="G41" s="17" t="s">
        <v>2</v>
      </c>
      <c r="H41" s="16" t="s">
        <v>947</v>
      </c>
    </row>
    <row r="42" spans="1:8" x14ac:dyDescent="0.2">
      <c r="A42" s="16" t="s">
        <v>24</v>
      </c>
      <c r="B42" s="10">
        <v>43634</v>
      </c>
      <c r="C42" s="11" t="s">
        <v>36</v>
      </c>
      <c r="D42" s="12">
        <v>2500</v>
      </c>
      <c r="E42" s="13">
        <v>0</v>
      </c>
      <c r="F42" s="14">
        <v>2500</v>
      </c>
      <c r="G42" s="17" t="s">
        <v>2</v>
      </c>
      <c r="H42" s="16" t="s">
        <v>947</v>
      </c>
    </row>
    <row r="43" spans="1:8" ht="15" customHeight="1" x14ac:dyDescent="0.2">
      <c r="A43" s="16" t="s">
        <v>446</v>
      </c>
      <c r="B43" s="10">
        <v>43524</v>
      </c>
      <c r="C43" s="11" t="s">
        <v>447</v>
      </c>
      <c r="D43" s="12">
        <f>200+42+32.67</f>
        <v>274.67</v>
      </c>
      <c r="E43" s="13">
        <v>0</v>
      </c>
      <c r="F43" s="14">
        <f>200+42+32.67</f>
        <v>274.67</v>
      </c>
      <c r="G43" s="17" t="s">
        <v>6</v>
      </c>
      <c r="H43" s="16" t="s">
        <v>953</v>
      </c>
    </row>
    <row r="44" spans="1:8" ht="15" customHeight="1" x14ac:dyDescent="0.2">
      <c r="A44" s="16" t="s">
        <v>818</v>
      </c>
      <c r="B44" s="10">
        <v>43515</v>
      </c>
      <c r="C44" s="11" t="s">
        <v>448</v>
      </c>
      <c r="D44" s="12">
        <v>76.02</v>
      </c>
      <c r="E44" s="13">
        <v>0.21</v>
      </c>
      <c r="F44" s="14">
        <v>91.984199999999987</v>
      </c>
      <c r="G44" s="17" t="s">
        <v>932</v>
      </c>
      <c r="H44" s="16" t="s">
        <v>954</v>
      </c>
    </row>
    <row r="45" spans="1:8" ht="15" customHeight="1" x14ac:dyDescent="0.2">
      <c r="A45" s="16" t="s">
        <v>818</v>
      </c>
      <c r="B45" s="10">
        <v>43528</v>
      </c>
      <c r="C45" s="11" t="s">
        <v>449</v>
      </c>
      <c r="D45" s="12">
        <f>39.75+6.78</f>
        <v>46.53</v>
      </c>
      <c r="E45" s="13">
        <v>0.21</v>
      </c>
      <c r="F45" s="14">
        <f>48.1+8.2</f>
        <v>56.3</v>
      </c>
      <c r="G45" s="17" t="s">
        <v>932</v>
      </c>
      <c r="H45" s="16" t="s">
        <v>954</v>
      </c>
    </row>
    <row r="46" spans="1:8" ht="15" customHeight="1" x14ac:dyDescent="0.2">
      <c r="A46" s="16" t="s">
        <v>818</v>
      </c>
      <c r="B46" s="10">
        <v>43530</v>
      </c>
      <c r="C46" s="11" t="s">
        <v>450</v>
      </c>
      <c r="D46" s="12">
        <v>33.380000000000003</v>
      </c>
      <c r="E46" s="13">
        <v>0.21</v>
      </c>
      <c r="F46" s="14">
        <v>40.389800000000001</v>
      </c>
      <c r="G46" s="17" t="s">
        <v>932</v>
      </c>
      <c r="H46" s="16" t="s">
        <v>954</v>
      </c>
    </row>
    <row r="47" spans="1:8" ht="15" customHeight="1" x14ac:dyDescent="0.2">
      <c r="A47" s="16" t="s">
        <v>818</v>
      </c>
      <c r="B47" s="10">
        <v>43556</v>
      </c>
      <c r="C47" s="11" t="s">
        <v>53</v>
      </c>
      <c r="D47" s="12">
        <v>101.05</v>
      </c>
      <c r="E47" s="13">
        <v>0.21</v>
      </c>
      <c r="F47" s="14">
        <v>122.27</v>
      </c>
      <c r="G47" s="17" t="s">
        <v>54</v>
      </c>
      <c r="H47" s="16" t="s">
        <v>954</v>
      </c>
    </row>
    <row r="48" spans="1:8" ht="15" customHeight="1" x14ac:dyDescent="0.2">
      <c r="A48" s="16" t="s">
        <v>818</v>
      </c>
      <c r="B48" s="10">
        <v>43594</v>
      </c>
      <c r="C48" s="11" t="s">
        <v>55</v>
      </c>
      <c r="D48" s="12">
        <v>48.9</v>
      </c>
      <c r="E48" s="13">
        <v>0.21</v>
      </c>
      <c r="F48" s="14">
        <v>59.168999999999997</v>
      </c>
      <c r="G48" s="17" t="s">
        <v>54</v>
      </c>
      <c r="H48" s="16" t="s">
        <v>954</v>
      </c>
    </row>
    <row r="49" spans="1:8" ht="15" customHeight="1" x14ac:dyDescent="0.2">
      <c r="A49" s="16" t="s">
        <v>818</v>
      </c>
      <c r="B49" s="10">
        <v>43605</v>
      </c>
      <c r="C49" s="11" t="s">
        <v>56</v>
      </c>
      <c r="D49" s="12">
        <v>33.57</v>
      </c>
      <c r="E49" s="13">
        <v>0.21</v>
      </c>
      <c r="F49" s="14">
        <v>40.619700000000002</v>
      </c>
      <c r="G49" s="17" t="s">
        <v>26</v>
      </c>
      <c r="H49" s="16" t="s">
        <v>954</v>
      </c>
    </row>
    <row r="50" spans="1:8" ht="15" customHeight="1" x14ac:dyDescent="0.2">
      <c r="A50" s="16" t="s">
        <v>818</v>
      </c>
      <c r="B50" s="10">
        <v>43634</v>
      </c>
      <c r="C50" s="11" t="s">
        <v>57</v>
      </c>
      <c r="D50" s="12">
        <v>102.49</v>
      </c>
      <c r="E50" s="13">
        <v>0.21</v>
      </c>
      <c r="F50" s="14">
        <v>124.01289999999999</v>
      </c>
      <c r="G50" s="17" t="s">
        <v>54</v>
      </c>
      <c r="H50" s="16" t="s">
        <v>954</v>
      </c>
    </row>
    <row r="51" spans="1:8" ht="15" customHeight="1" x14ac:dyDescent="0.2">
      <c r="A51" s="16" t="s">
        <v>819</v>
      </c>
      <c r="B51" s="10">
        <v>43472</v>
      </c>
      <c r="C51" s="11" t="s">
        <v>451</v>
      </c>
      <c r="D51" s="12">
        <v>368.18</v>
      </c>
      <c r="E51" s="13">
        <v>0.1</v>
      </c>
      <c r="F51" s="14">
        <v>404.99799999999999</v>
      </c>
      <c r="G51" s="17" t="s">
        <v>6</v>
      </c>
      <c r="H51" s="16" t="s">
        <v>940</v>
      </c>
    </row>
    <row r="52" spans="1:8" ht="15" customHeight="1" x14ac:dyDescent="0.2">
      <c r="A52" s="16" t="s">
        <v>819</v>
      </c>
      <c r="B52" s="10">
        <v>43472</v>
      </c>
      <c r="C52" s="11" t="s">
        <v>452</v>
      </c>
      <c r="D52" s="12">
        <v>272.73</v>
      </c>
      <c r="E52" s="13">
        <v>0.1</v>
      </c>
      <c r="F52" s="14">
        <v>300.00300000000004</v>
      </c>
      <c r="G52" s="17" t="s">
        <v>6</v>
      </c>
      <c r="H52" s="16" t="s">
        <v>940</v>
      </c>
    </row>
    <row r="53" spans="1:8" ht="15" customHeight="1" x14ac:dyDescent="0.2">
      <c r="A53" s="16" t="s">
        <v>819</v>
      </c>
      <c r="B53" s="10">
        <v>43480</v>
      </c>
      <c r="C53" s="11" t="s">
        <v>453</v>
      </c>
      <c r="D53" s="12">
        <v>327.27</v>
      </c>
      <c r="E53" s="13">
        <v>0.1</v>
      </c>
      <c r="F53" s="14">
        <v>359.99699999999996</v>
      </c>
      <c r="G53" s="17" t="s">
        <v>6</v>
      </c>
      <c r="H53" s="16" t="s">
        <v>940</v>
      </c>
    </row>
    <row r="54" spans="1:8" ht="15" customHeight="1" x14ac:dyDescent="0.2">
      <c r="A54" s="16" t="s">
        <v>819</v>
      </c>
      <c r="B54" s="10">
        <v>43480</v>
      </c>
      <c r="C54" s="11" t="s">
        <v>454</v>
      </c>
      <c r="D54" s="12">
        <f>386.36+50</f>
        <v>436.36</v>
      </c>
      <c r="E54" s="13">
        <v>0.1</v>
      </c>
      <c r="F54" s="14">
        <f>425+55</f>
        <v>480</v>
      </c>
      <c r="G54" s="17" t="s">
        <v>6</v>
      </c>
      <c r="H54" s="16" t="s">
        <v>940</v>
      </c>
    </row>
    <row r="55" spans="1:8" ht="15" customHeight="1" x14ac:dyDescent="0.2">
      <c r="A55" s="16" t="s">
        <v>819</v>
      </c>
      <c r="B55" s="10">
        <v>43481</v>
      </c>
      <c r="C55" s="11" t="s">
        <v>455</v>
      </c>
      <c r="D55" s="12">
        <v>336.36</v>
      </c>
      <c r="E55" s="13">
        <v>0.1</v>
      </c>
      <c r="F55" s="14">
        <v>369.99600000000004</v>
      </c>
      <c r="G55" s="17" t="s">
        <v>6</v>
      </c>
      <c r="H55" s="16" t="s">
        <v>940</v>
      </c>
    </row>
    <row r="56" spans="1:8" ht="15" customHeight="1" x14ac:dyDescent="0.2">
      <c r="A56" s="16" t="s">
        <v>819</v>
      </c>
      <c r="B56" s="10">
        <v>43481</v>
      </c>
      <c r="C56" s="11" t="s">
        <v>456</v>
      </c>
      <c r="D56" s="12">
        <v>386.36</v>
      </c>
      <c r="E56" s="13">
        <v>0.1</v>
      </c>
      <c r="F56" s="14">
        <v>424.99600000000004</v>
      </c>
      <c r="G56" s="17" t="s">
        <v>6</v>
      </c>
      <c r="H56" s="16" t="s">
        <v>940</v>
      </c>
    </row>
    <row r="57" spans="1:8" ht="15" customHeight="1" x14ac:dyDescent="0.2">
      <c r="A57" s="16" t="s">
        <v>819</v>
      </c>
      <c r="B57" s="10">
        <v>43481</v>
      </c>
      <c r="C57" s="11" t="s">
        <v>457</v>
      </c>
      <c r="D57" s="12">
        <f>359.09+272.73</f>
        <v>631.81999999999994</v>
      </c>
      <c r="E57" s="13">
        <v>0.1</v>
      </c>
      <c r="F57" s="14">
        <f>395+300</f>
        <v>695</v>
      </c>
      <c r="G57" s="17" t="s">
        <v>6</v>
      </c>
      <c r="H57" s="16" t="s">
        <v>940</v>
      </c>
    </row>
    <row r="58" spans="1:8" ht="15" customHeight="1" x14ac:dyDescent="0.2">
      <c r="A58" s="16" t="s">
        <v>819</v>
      </c>
      <c r="B58" s="10">
        <v>43481</v>
      </c>
      <c r="C58" s="11" t="s">
        <v>458</v>
      </c>
      <c r="D58" s="12">
        <v>509.09</v>
      </c>
      <c r="E58" s="13">
        <v>0.1</v>
      </c>
      <c r="F58" s="14">
        <v>559.99900000000002</v>
      </c>
      <c r="G58" s="17" t="s">
        <v>6</v>
      </c>
      <c r="H58" s="16" t="s">
        <v>940</v>
      </c>
    </row>
    <row r="59" spans="1:8" ht="15" customHeight="1" x14ac:dyDescent="0.2">
      <c r="A59" s="16" t="s">
        <v>819</v>
      </c>
      <c r="B59" s="10">
        <v>43481</v>
      </c>
      <c r="C59" s="11" t="s">
        <v>459</v>
      </c>
      <c r="D59" s="12">
        <v>436.36</v>
      </c>
      <c r="E59" s="13">
        <v>0.1</v>
      </c>
      <c r="F59" s="14">
        <v>479.99600000000004</v>
      </c>
      <c r="G59" s="17" t="s">
        <v>6</v>
      </c>
      <c r="H59" s="16" t="s">
        <v>940</v>
      </c>
    </row>
    <row r="60" spans="1:8" ht="15" customHeight="1" x14ac:dyDescent="0.2">
      <c r="A60" s="16" t="s">
        <v>819</v>
      </c>
      <c r="B60" s="10">
        <v>43481</v>
      </c>
      <c r="C60" s="11" t="s">
        <v>460</v>
      </c>
      <c r="D60" s="12">
        <v>245.45</v>
      </c>
      <c r="E60" s="13">
        <v>0.1</v>
      </c>
      <c r="F60" s="14">
        <v>269.995</v>
      </c>
      <c r="G60" s="17" t="s">
        <v>6</v>
      </c>
      <c r="H60" s="16" t="s">
        <v>940</v>
      </c>
    </row>
    <row r="61" spans="1:8" ht="15" customHeight="1" x14ac:dyDescent="0.2">
      <c r="A61" s="16" t="s">
        <v>820</v>
      </c>
      <c r="B61" s="10">
        <v>43550</v>
      </c>
      <c r="C61" s="11" t="s">
        <v>461</v>
      </c>
      <c r="D61" s="12">
        <v>1490</v>
      </c>
      <c r="E61" s="13">
        <v>0.1</v>
      </c>
      <c r="F61" s="14">
        <v>1639</v>
      </c>
      <c r="G61" s="17" t="s">
        <v>2</v>
      </c>
      <c r="H61" s="16" t="s">
        <v>940</v>
      </c>
    </row>
    <row r="62" spans="1:8" ht="15" customHeight="1" x14ac:dyDescent="0.2">
      <c r="A62" s="16" t="s">
        <v>821</v>
      </c>
      <c r="B62" s="10">
        <v>43476</v>
      </c>
      <c r="C62" s="11" t="s">
        <v>462</v>
      </c>
      <c r="D62" s="12">
        <v>8.76</v>
      </c>
      <c r="E62" s="13">
        <v>0.21</v>
      </c>
      <c r="F62" s="14">
        <v>10.599599999999999</v>
      </c>
      <c r="G62" s="15" t="s">
        <v>1</v>
      </c>
      <c r="H62" s="16" t="s">
        <v>940</v>
      </c>
    </row>
    <row r="63" spans="1:8" ht="15" customHeight="1" x14ac:dyDescent="0.2">
      <c r="A63" s="16" t="s">
        <v>821</v>
      </c>
      <c r="B63" s="10">
        <v>43509</v>
      </c>
      <c r="C63" s="11" t="s">
        <v>463</v>
      </c>
      <c r="D63" s="12">
        <v>8.76</v>
      </c>
      <c r="E63" s="13">
        <v>0.21</v>
      </c>
      <c r="F63" s="14">
        <v>10.599599999999999</v>
      </c>
      <c r="G63" s="15" t="s">
        <v>1</v>
      </c>
      <c r="H63" s="16" t="s">
        <v>940</v>
      </c>
    </row>
    <row r="64" spans="1:8" x14ac:dyDescent="0.2">
      <c r="A64" s="16" t="s">
        <v>821</v>
      </c>
      <c r="B64" s="10">
        <v>43531</v>
      </c>
      <c r="C64" s="11" t="s">
        <v>464</v>
      </c>
      <c r="D64" s="12">
        <v>8.76</v>
      </c>
      <c r="E64" s="13">
        <v>0.21</v>
      </c>
      <c r="F64" s="14">
        <v>10.599599999999999</v>
      </c>
      <c r="G64" s="15" t="s">
        <v>1</v>
      </c>
      <c r="H64" s="16" t="s">
        <v>940</v>
      </c>
    </row>
    <row r="65" spans="1:8" ht="15" customHeight="1" x14ac:dyDescent="0.2">
      <c r="A65" s="16" t="s">
        <v>821</v>
      </c>
      <c r="B65" s="10">
        <v>43571</v>
      </c>
      <c r="C65" s="11" t="s">
        <v>58</v>
      </c>
      <c r="D65" s="12">
        <v>8.76</v>
      </c>
      <c r="E65" s="13">
        <v>0.21</v>
      </c>
      <c r="F65" s="14">
        <v>10.599599999999999</v>
      </c>
      <c r="G65" s="17" t="s">
        <v>1</v>
      </c>
      <c r="H65" s="16" t="s">
        <v>940</v>
      </c>
    </row>
    <row r="66" spans="1:8" ht="15" customHeight="1" x14ac:dyDescent="0.2">
      <c r="A66" s="16" t="s">
        <v>821</v>
      </c>
      <c r="B66" s="10">
        <v>43607</v>
      </c>
      <c r="C66" s="11" t="s">
        <v>59</v>
      </c>
      <c r="D66" s="12">
        <v>16.86</v>
      </c>
      <c r="E66" s="13">
        <v>0.21</v>
      </c>
      <c r="F66" s="14">
        <v>20.399999999999999</v>
      </c>
      <c r="G66" s="17" t="s">
        <v>1</v>
      </c>
      <c r="H66" s="16" t="s">
        <v>940</v>
      </c>
    </row>
    <row r="67" spans="1:8" ht="15" customHeight="1" x14ac:dyDescent="0.2">
      <c r="A67" s="16" t="s">
        <v>821</v>
      </c>
      <c r="B67" s="10">
        <v>43627</v>
      </c>
      <c r="C67" s="11" t="s">
        <v>60</v>
      </c>
      <c r="D67" s="12">
        <v>40.909999999999997</v>
      </c>
      <c r="E67" s="13">
        <v>0.21</v>
      </c>
      <c r="F67" s="14">
        <v>49.501099999999994</v>
      </c>
      <c r="G67" s="17" t="s">
        <v>1</v>
      </c>
      <c r="H67" s="16" t="s">
        <v>940</v>
      </c>
    </row>
    <row r="68" spans="1:8" ht="15" customHeight="1" x14ac:dyDescent="0.2">
      <c r="A68" s="16" t="s">
        <v>61</v>
      </c>
      <c r="B68" s="10">
        <v>43643</v>
      </c>
      <c r="C68" s="11" t="s">
        <v>9</v>
      </c>
      <c r="D68" s="12">
        <v>190</v>
      </c>
      <c r="E68" s="13">
        <v>0</v>
      </c>
      <c r="F68" s="14">
        <v>190</v>
      </c>
      <c r="G68" s="17" t="s">
        <v>22</v>
      </c>
      <c r="H68" s="16" t="s">
        <v>936</v>
      </c>
    </row>
    <row r="69" spans="1:8" ht="15" customHeight="1" x14ac:dyDescent="0.2">
      <c r="A69" s="16" t="s">
        <v>61</v>
      </c>
      <c r="B69" s="10">
        <v>43643</v>
      </c>
      <c r="C69" s="11" t="s">
        <v>9</v>
      </c>
      <c r="D69" s="12">
        <v>190</v>
      </c>
      <c r="E69" s="13">
        <v>0</v>
      </c>
      <c r="F69" s="14">
        <v>190</v>
      </c>
      <c r="G69" s="17" t="s">
        <v>22</v>
      </c>
      <c r="H69" s="16" t="s">
        <v>936</v>
      </c>
    </row>
    <row r="70" spans="1:8" ht="15" customHeight="1" x14ac:dyDescent="0.2">
      <c r="A70" s="16" t="s">
        <v>61</v>
      </c>
      <c r="B70" s="10">
        <v>43643</v>
      </c>
      <c r="C70" s="11" t="s">
        <v>9</v>
      </c>
      <c r="D70" s="12">
        <v>171</v>
      </c>
      <c r="E70" s="13">
        <v>0</v>
      </c>
      <c r="F70" s="14">
        <v>171</v>
      </c>
      <c r="G70" s="17" t="s">
        <v>22</v>
      </c>
      <c r="H70" s="16" t="s">
        <v>936</v>
      </c>
    </row>
    <row r="71" spans="1:8" ht="15" customHeight="1" x14ac:dyDescent="0.2">
      <c r="A71" s="16" t="s">
        <v>61</v>
      </c>
      <c r="B71" s="10">
        <v>43643</v>
      </c>
      <c r="C71" s="11" t="s">
        <v>9</v>
      </c>
      <c r="D71" s="12">
        <v>169</v>
      </c>
      <c r="E71" s="13">
        <v>0</v>
      </c>
      <c r="F71" s="14">
        <v>169</v>
      </c>
      <c r="G71" s="17" t="s">
        <v>22</v>
      </c>
      <c r="H71" s="16" t="s">
        <v>936</v>
      </c>
    </row>
    <row r="72" spans="1:8" ht="15" customHeight="1" x14ac:dyDescent="0.2">
      <c r="A72" s="16" t="s">
        <v>62</v>
      </c>
      <c r="B72" s="10">
        <v>43636</v>
      </c>
      <c r="C72" s="11" t="s">
        <v>9</v>
      </c>
      <c r="D72" s="12">
        <v>837.22</v>
      </c>
      <c r="E72" s="13">
        <v>0</v>
      </c>
      <c r="F72" s="14">
        <v>837.22</v>
      </c>
      <c r="G72" s="17" t="s">
        <v>22</v>
      </c>
      <c r="H72" s="16" t="s">
        <v>955</v>
      </c>
    </row>
    <row r="73" spans="1:8" ht="15" customHeight="1" x14ac:dyDescent="0.2">
      <c r="A73" s="22" t="s">
        <v>465</v>
      </c>
      <c r="B73" s="23">
        <v>43514</v>
      </c>
      <c r="C73" s="24" t="s">
        <v>36</v>
      </c>
      <c r="D73" s="18">
        <v>2528</v>
      </c>
      <c r="E73" s="19">
        <v>0.21</v>
      </c>
      <c r="F73" s="20">
        <v>3058.88</v>
      </c>
      <c r="G73" s="21" t="s">
        <v>19</v>
      </c>
      <c r="H73" s="22" t="s">
        <v>956</v>
      </c>
    </row>
    <row r="74" spans="1:8" ht="15" customHeight="1" x14ac:dyDescent="0.2">
      <c r="A74" s="16" t="s">
        <v>822</v>
      </c>
      <c r="B74" s="10">
        <v>43612</v>
      </c>
      <c r="C74" s="11" t="s">
        <v>63</v>
      </c>
      <c r="D74" s="12">
        <v>35.729999999999997</v>
      </c>
      <c r="E74" s="13">
        <v>0.21</v>
      </c>
      <c r="F74" s="14">
        <v>43.2333</v>
      </c>
      <c r="G74" s="17" t="s">
        <v>6</v>
      </c>
      <c r="H74" s="16" t="s">
        <v>957</v>
      </c>
    </row>
    <row r="75" spans="1:8" ht="15" customHeight="1" x14ac:dyDescent="0.2">
      <c r="A75" s="16" t="s">
        <v>466</v>
      </c>
      <c r="B75" s="10">
        <v>43517</v>
      </c>
      <c r="C75" s="11" t="s">
        <v>467</v>
      </c>
      <c r="D75" s="12">
        <v>95.28</v>
      </c>
      <c r="E75" s="13">
        <v>0.21</v>
      </c>
      <c r="F75" s="14">
        <v>115.28880000000001</v>
      </c>
      <c r="G75" s="17" t="s">
        <v>6</v>
      </c>
      <c r="H75" s="16" t="s">
        <v>957</v>
      </c>
    </row>
    <row r="76" spans="1:8" ht="15" customHeight="1" x14ac:dyDescent="0.2">
      <c r="A76" s="16" t="s">
        <v>466</v>
      </c>
      <c r="B76" s="10">
        <v>43525</v>
      </c>
      <c r="C76" s="11" t="s">
        <v>468</v>
      </c>
      <c r="D76" s="12">
        <v>47.64</v>
      </c>
      <c r="E76" s="13">
        <v>0.21</v>
      </c>
      <c r="F76" s="14">
        <v>57.644400000000005</v>
      </c>
      <c r="G76" s="17" t="s">
        <v>6</v>
      </c>
      <c r="H76" s="16" t="s">
        <v>957</v>
      </c>
    </row>
    <row r="77" spans="1:8" ht="15" customHeight="1" x14ac:dyDescent="0.2">
      <c r="A77" s="16" t="s">
        <v>823</v>
      </c>
      <c r="B77" s="10">
        <v>43529</v>
      </c>
      <c r="C77" s="11" t="s">
        <v>469</v>
      </c>
      <c r="D77" s="12">
        <v>50.54</v>
      </c>
      <c r="E77" s="13">
        <v>0.21</v>
      </c>
      <c r="F77" s="14">
        <v>61.153399999999998</v>
      </c>
      <c r="G77" s="17" t="s">
        <v>2</v>
      </c>
      <c r="H77" s="16" t="s">
        <v>944</v>
      </c>
    </row>
    <row r="78" spans="1:8" ht="15" customHeight="1" x14ac:dyDescent="0.2">
      <c r="A78" s="16" t="s">
        <v>823</v>
      </c>
      <c r="B78" s="10">
        <v>43553</v>
      </c>
      <c r="C78" s="11" t="s">
        <v>470</v>
      </c>
      <c r="D78" s="12">
        <v>763.15</v>
      </c>
      <c r="E78" s="13">
        <v>0.21</v>
      </c>
      <c r="F78" s="14">
        <v>923.41149999999993</v>
      </c>
      <c r="G78" s="17" t="s">
        <v>19</v>
      </c>
      <c r="H78" s="16" t="s">
        <v>944</v>
      </c>
    </row>
    <row r="79" spans="1:8" ht="15" customHeight="1" x14ac:dyDescent="0.2">
      <c r="A79" s="16" t="s">
        <v>823</v>
      </c>
      <c r="B79" s="10">
        <v>43593</v>
      </c>
      <c r="C79" s="11" t="s">
        <v>64</v>
      </c>
      <c r="D79" s="12">
        <v>216.16</v>
      </c>
      <c r="E79" s="13">
        <v>0.21</v>
      </c>
      <c r="F79" s="14">
        <v>261.55360000000002</v>
      </c>
      <c r="G79" s="17" t="s">
        <v>19</v>
      </c>
      <c r="H79" s="16" t="s">
        <v>944</v>
      </c>
    </row>
    <row r="80" spans="1:8" ht="15" customHeight="1" x14ac:dyDescent="0.2">
      <c r="A80" s="16" t="s">
        <v>823</v>
      </c>
      <c r="B80" s="10">
        <v>43619</v>
      </c>
      <c r="C80" s="11" t="s">
        <v>65</v>
      </c>
      <c r="D80" s="12">
        <v>361</v>
      </c>
      <c r="E80" s="13">
        <v>0.21</v>
      </c>
      <c r="F80" s="14">
        <v>436.81</v>
      </c>
      <c r="G80" s="17" t="s">
        <v>2</v>
      </c>
      <c r="H80" s="16" t="s">
        <v>944</v>
      </c>
    </row>
    <row r="81" spans="1:8" ht="15" customHeight="1" x14ac:dyDescent="0.2">
      <c r="A81" s="16" t="s">
        <v>66</v>
      </c>
      <c r="B81" s="10">
        <v>43571</v>
      </c>
      <c r="C81" s="11" t="s">
        <v>67</v>
      </c>
      <c r="D81" s="12">
        <v>555.16</v>
      </c>
      <c r="E81" s="13">
        <v>0.21</v>
      </c>
      <c r="F81" s="14">
        <v>671.74360000000001</v>
      </c>
      <c r="G81" s="17" t="s">
        <v>19</v>
      </c>
      <c r="H81" s="16" t="s">
        <v>948</v>
      </c>
    </row>
    <row r="82" spans="1:8" ht="15" customHeight="1" x14ac:dyDescent="0.2">
      <c r="A82" s="16" t="s">
        <v>824</v>
      </c>
      <c r="B82" s="10">
        <v>43489</v>
      </c>
      <c r="C82" s="11" t="s">
        <v>471</v>
      </c>
      <c r="D82" s="12">
        <f>530.1+48.19</f>
        <v>578.29</v>
      </c>
      <c r="E82" s="13">
        <v>0</v>
      </c>
      <c r="F82" s="14">
        <f>530.1+48.19</f>
        <v>578.29</v>
      </c>
      <c r="G82" s="17" t="s">
        <v>2</v>
      </c>
      <c r="H82" s="16" t="s">
        <v>958</v>
      </c>
    </row>
    <row r="83" spans="1:8" ht="15" customHeight="1" x14ac:dyDescent="0.2">
      <c r="A83" s="16" t="s">
        <v>824</v>
      </c>
      <c r="B83" s="10">
        <v>43521</v>
      </c>
      <c r="C83" s="11" t="s">
        <v>472</v>
      </c>
      <c r="D83" s="12">
        <f>126.65+13.07</f>
        <v>139.72</v>
      </c>
      <c r="E83" s="13">
        <v>0</v>
      </c>
      <c r="F83" s="14">
        <f>126.65+13.07</f>
        <v>139.72</v>
      </c>
      <c r="G83" s="17" t="s">
        <v>2</v>
      </c>
      <c r="H83" s="16" t="s">
        <v>958</v>
      </c>
    </row>
    <row r="84" spans="1:8" ht="15" customHeight="1" x14ac:dyDescent="0.2">
      <c r="A84" s="16" t="s">
        <v>824</v>
      </c>
      <c r="B84" s="10">
        <v>43535</v>
      </c>
      <c r="C84" s="11" t="s">
        <v>473</v>
      </c>
      <c r="D84" s="12">
        <f>77.28+18.02</f>
        <v>95.3</v>
      </c>
      <c r="E84" s="13">
        <v>0</v>
      </c>
      <c r="F84" s="14">
        <f>77.28+18.02</f>
        <v>95.3</v>
      </c>
      <c r="G84" s="17" t="s">
        <v>2</v>
      </c>
      <c r="H84" s="16" t="s">
        <v>958</v>
      </c>
    </row>
    <row r="85" spans="1:8" x14ac:dyDescent="0.2">
      <c r="A85" s="16" t="s">
        <v>68</v>
      </c>
      <c r="B85" s="10">
        <v>43612</v>
      </c>
      <c r="C85" s="11" t="s">
        <v>69</v>
      </c>
      <c r="D85" s="12">
        <v>197.5</v>
      </c>
      <c r="E85" s="13">
        <v>0.21</v>
      </c>
      <c r="F85" s="14">
        <v>238.97499999999999</v>
      </c>
      <c r="G85" s="17" t="s">
        <v>6</v>
      </c>
      <c r="H85" s="16" t="s">
        <v>948</v>
      </c>
    </row>
    <row r="86" spans="1:8" x14ac:dyDescent="0.2">
      <c r="A86" s="16" t="s">
        <v>825</v>
      </c>
      <c r="B86" s="10">
        <v>43501</v>
      </c>
      <c r="C86" s="11" t="s">
        <v>474</v>
      </c>
      <c r="D86" s="12">
        <v>49.04</v>
      </c>
      <c r="E86" s="13">
        <v>0.1</v>
      </c>
      <c r="F86" s="14">
        <v>53.944000000000003</v>
      </c>
      <c r="G86" s="17" t="s">
        <v>925</v>
      </c>
      <c r="H86" s="16" t="s">
        <v>959</v>
      </c>
    </row>
    <row r="87" spans="1:8" ht="15" customHeight="1" x14ac:dyDescent="0.2">
      <c r="A87" s="16" t="s">
        <v>825</v>
      </c>
      <c r="B87" s="10">
        <v>43553</v>
      </c>
      <c r="C87" s="11" t="s">
        <v>475</v>
      </c>
      <c r="D87" s="12">
        <v>32.04</v>
      </c>
      <c r="E87" s="13">
        <v>0.1</v>
      </c>
      <c r="F87" s="14">
        <v>35.244</v>
      </c>
      <c r="G87" s="17" t="s">
        <v>925</v>
      </c>
      <c r="H87" s="16" t="s">
        <v>959</v>
      </c>
    </row>
    <row r="88" spans="1:8" ht="15" customHeight="1" x14ac:dyDescent="0.2">
      <c r="A88" s="16" t="s">
        <v>825</v>
      </c>
      <c r="B88" s="10">
        <v>43560</v>
      </c>
      <c r="C88" s="11" t="s">
        <v>70</v>
      </c>
      <c r="D88" s="12">
        <v>34</v>
      </c>
      <c r="E88" s="13">
        <v>0.1</v>
      </c>
      <c r="F88" s="14">
        <v>37.4</v>
      </c>
      <c r="G88" s="17" t="s">
        <v>6</v>
      </c>
      <c r="H88" s="16" t="s">
        <v>959</v>
      </c>
    </row>
    <row r="89" spans="1:8" x14ac:dyDescent="0.2">
      <c r="A89" s="16" t="s">
        <v>825</v>
      </c>
      <c r="B89" s="10">
        <v>43613</v>
      </c>
      <c r="C89" s="11" t="s">
        <v>71</v>
      </c>
      <c r="D89" s="12">
        <v>37.380000000000003</v>
      </c>
      <c r="E89" s="13">
        <v>0.1</v>
      </c>
      <c r="F89" s="14">
        <v>41.118000000000002</v>
      </c>
      <c r="G89" s="17" t="s">
        <v>6</v>
      </c>
      <c r="H89" s="16" t="s">
        <v>959</v>
      </c>
    </row>
    <row r="90" spans="1:8" ht="15" customHeight="1" x14ac:dyDescent="0.2">
      <c r="A90" s="16" t="s">
        <v>825</v>
      </c>
      <c r="B90" s="10">
        <v>43630</v>
      </c>
      <c r="C90" s="11" t="s">
        <v>72</v>
      </c>
      <c r="D90" s="12">
        <v>63.86</v>
      </c>
      <c r="E90" s="13">
        <v>0.1</v>
      </c>
      <c r="F90" s="14">
        <v>70.245999999999995</v>
      </c>
      <c r="G90" s="17" t="s">
        <v>6</v>
      </c>
      <c r="H90" s="16" t="s">
        <v>959</v>
      </c>
    </row>
    <row r="91" spans="1:8" ht="15" customHeight="1" x14ac:dyDescent="0.2">
      <c r="A91" s="16" t="s">
        <v>476</v>
      </c>
      <c r="B91" s="10">
        <v>43509</v>
      </c>
      <c r="C91" s="11" t="s">
        <v>477</v>
      </c>
      <c r="D91" s="12">
        <f>250+871.17</f>
        <v>1121.17</v>
      </c>
      <c r="E91" s="13">
        <v>0</v>
      </c>
      <c r="F91" s="14">
        <f>250+871.17</f>
        <v>1121.17</v>
      </c>
      <c r="G91" s="17" t="s">
        <v>26</v>
      </c>
      <c r="H91" s="16" t="s">
        <v>960</v>
      </c>
    </row>
    <row r="92" spans="1:8" ht="15" customHeight="1" x14ac:dyDescent="0.2">
      <c r="A92" s="16" t="s">
        <v>826</v>
      </c>
      <c r="B92" s="10">
        <v>43475</v>
      </c>
      <c r="C92" s="11" t="s">
        <v>478</v>
      </c>
      <c r="D92" s="12">
        <v>2250</v>
      </c>
      <c r="E92" s="13">
        <v>0</v>
      </c>
      <c r="F92" s="14">
        <v>2250</v>
      </c>
      <c r="G92" s="17" t="s">
        <v>22</v>
      </c>
      <c r="H92" s="16" t="s">
        <v>961</v>
      </c>
    </row>
    <row r="93" spans="1:8" ht="15" customHeight="1" x14ac:dyDescent="0.2">
      <c r="A93" s="16" t="s">
        <v>826</v>
      </c>
      <c r="B93" s="10">
        <v>43475</v>
      </c>
      <c r="C93" s="11" t="s">
        <v>479</v>
      </c>
      <c r="D93" s="12">
        <f>3881.25+1218.75</f>
        <v>5100</v>
      </c>
      <c r="E93" s="13">
        <v>0</v>
      </c>
      <c r="F93" s="14">
        <f>3881.25+1218.75</f>
        <v>5100</v>
      </c>
      <c r="G93" s="17" t="s">
        <v>22</v>
      </c>
      <c r="H93" s="16" t="s">
        <v>961</v>
      </c>
    </row>
    <row r="94" spans="1:8" ht="15" customHeight="1" x14ac:dyDescent="0.2">
      <c r="A94" s="16" t="s">
        <v>827</v>
      </c>
      <c r="B94" s="10">
        <v>43508</v>
      </c>
      <c r="C94" s="11" t="s">
        <v>480</v>
      </c>
      <c r="D94" s="12">
        <v>100.88</v>
      </c>
      <c r="E94" s="13">
        <v>0.21</v>
      </c>
      <c r="F94" s="14">
        <v>122.06479999999999</v>
      </c>
      <c r="G94" s="17" t="s">
        <v>13</v>
      </c>
      <c r="H94" s="16" t="s">
        <v>937</v>
      </c>
    </row>
    <row r="95" spans="1:8" ht="15" customHeight="1" x14ac:dyDescent="0.2">
      <c r="A95" s="16" t="s">
        <v>32</v>
      </c>
      <c r="B95" s="10">
        <v>43522</v>
      </c>
      <c r="C95" s="11" t="s">
        <v>481</v>
      </c>
      <c r="D95" s="12">
        <v>150</v>
      </c>
      <c r="E95" s="13">
        <v>0.21</v>
      </c>
      <c r="F95" s="14">
        <v>181.5</v>
      </c>
      <c r="G95" s="17" t="s">
        <v>925</v>
      </c>
      <c r="H95" s="16" t="s">
        <v>937</v>
      </c>
    </row>
    <row r="96" spans="1:8" ht="15" customHeight="1" x14ac:dyDescent="0.2">
      <c r="A96" s="16" t="s">
        <v>32</v>
      </c>
      <c r="B96" s="10">
        <v>43591</v>
      </c>
      <c r="C96" s="11" t="s">
        <v>34</v>
      </c>
      <c r="D96" s="12">
        <v>105</v>
      </c>
      <c r="E96" s="13">
        <v>0.21</v>
      </c>
      <c r="F96" s="14">
        <v>127.05</v>
      </c>
      <c r="G96" s="17" t="s">
        <v>6</v>
      </c>
      <c r="H96" s="16" t="s">
        <v>937</v>
      </c>
    </row>
    <row r="97" spans="1:8" ht="15" customHeight="1" x14ac:dyDescent="0.2">
      <c r="A97" s="16" t="s">
        <v>828</v>
      </c>
      <c r="B97" s="10">
        <v>43481</v>
      </c>
      <c r="C97" s="11" t="s">
        <v>482</v>
      </c>
      <c r="D97" s="12">
        <v>9.36</v>
      </c>
      <c r="E97" s="13">
        <v>0.1</v>
      </c>
      <c r="F97" s="14">
        <v>10.295999999999999</v>
      </c>
      <c r="G97" s="15" t="s">
        <v>1</v>
      </c>
      <c r="H97" s="16" t="s">
        <v>939</v>
      </c>
    </row>
    <row r="98" spans="1:8" ht="15" customHeight="1" x14ac:dyDescent="0.2">
      <c r="A98" s="16" t="s">
        <v>828</v>
      </c>
      <c r="B98" s="10">
        <v>43489</v>
      </c>
      <c r="C98" s="11" t="s">
        <v>483</v>
      </c>
      <c r="D98" s="12">
        <v>5.91</v>
      </c>
      <c r="E98" s="13">
        <v>0.1</v>
      </c>
      <c r="F98" s="14">
        <v>6.5010000000000003</v>
      </c>
      <c r="G98" s="15" t="s">
        <v>1</v>
      </c>
      <c r="H98" s="16" t="s">
        <v>939</v>
      </c>
    </row>
    <row r="99" spans="1:8" ht="15" customHeight="1" x14ac:dyDescent="0.2">
      <c r="A99" s="16" t="s">
        <v>828</v>
      </c>
      <c r="B99" s="10">
        <v>43494</v>
      </c>
      <c r="C99" s="11" t="s">
        <v>484</v>
      </c>
      <c r="D99" s="12">
        <v>334.54500000000002</v>
      </c>
      <c r="E99" s="13">
        <v>0.1</v>
      </c>
      <c r="F99" s="14">
        <v>367.99950000000001</v>
      </c>
      <c r="G99" s="17" t="s">
        <v>2</v>
      </c>
      <c r="H99" s="16" t="s">
        <v>939</v>
      </c>
    </row>
    <row r="100" spans="1:8" ht="15" customHeight="1" x14ac:dyDescent="0.2">
      <c r="A100" s="16" t="s">
        <v>828</v>
      </c>
      <c r="B100" s="10">
        <v>43496</v>
      </c>
      <c r="C100" s="11" t="s">
        <v>485</v>
      </c>
      <c r="D100" s="12">
        <v>55.18</v>
      </c>
      <c r="E100" s="13">
        <v>0.1</v>
      </c>
      <c r="F100" s="14">
        <v>60.698</v>
      </c>
      <c r="G100" s="17" t="s">
        <v>12</v>
      </c>
      <c r="H100" s="16" t="s">
        <v>939</v>
      </c>
    </row>
    <row r="101" spans="1:8" ht="15" customHeight="1" x14ac:dyDescent="0.2">
      <c r="A101" s="16" t="s">
        <v>828</v>
      </c>
      <c r="B101" s="10">
        <v>43613</v>
      </c>
      <c r="C101" s="11" t="s">
        <v>73</v>
      </c>
      <c r="D101" s="12">
        <v>152.72999999999999</v>
      </c>
      <c r="E101" s="13">
        <v>0.1</v>
      </c>
      <c r="F101" s="14">
        <v>168.00299999999999</v>
      </c>
      <c r="G101" s="17" t="s">
        <v>2</v>
      </c>
      <c r="H101" s="16" t="s">
        <v>939</v>
      </c>
    </row>
    <row r="102" spans="1:8" ht="15" customHeight="1" x14ac:dyDescent="0.2">
      <c r="A102" s="16" t="s">
        <v>486</v>
      </c>
      <c r="B102" s="10">
        <v>43537</v>
      </c>
      <c r="C102" s="11" t="s">
        <v>487</v>
      </c>
      <c r="D102" s="12">
        <v>10.91</v>
      </c>
      <c r="E102" s="13">
        <v>0.1</v>
      </c>
      <c r="F102" s="14">
        <v>12.000999999999999</v>
      </c>
      <c r="G102" s="17" t="s">
        <v>3</v>
      </c>
      <c r="H102" s="16" t="s">
        <v>935</v>
      </c>
    </row>
    <row r="103" spans="1:8" ht="15" customHeight="1" x14ac:dyDescent="0.2">
      <c r="A103" s="16" t="s">
        <v>829</v>
      </c>
      <c r="B103" s="10">
        <v>43482</v>
      </c>
      <c r="C103" s="11" t="s">
        <v>488</v>
      </c>
      <c r="D103" s="12">
        <v>137.5</v>
      </c>
      <c r="E103" s="13">
        <v>0.21</v>
      </c>
      <c r="F103" s="14">
        <v>166.375</v>
      </c>
      <c r="G103" s="17" t="s">
        <v>925</v>
      </c>
      <c r="H103" s="16" t="s">
        <v>962</v>
      </c>
    </row>
    <row r="104" spans="1:8" ht="15" customHeight="1" x14ac:dyDescent="0.2">
      <c r="A104" s="16" t="s">
        <v>829</v>
      </c>
      <c r="B104" s="10">
        <v>43518</v>
      </c>
      <c r="C104" s="11" t="s">
        <v>489</v>
      </c>
      <c r="D104" s="12">
        <v>57.96</v>
      </c>
      <c r="E104" s="13">
        <v>0.21</v>
      </c>
      <c r="F104" s="14">
        <v>70.131600000000006</v>
      </c>
      <c r="G104" s="17" t="s">
        <v>925</v>
      </c>
      <c r="H104" s="16" t="s">
        <v>962</v>
      </c>
    </row>
    <row r="105" spans="1:8" ht="15" customHeight="1" x14ac:dyDescent="0.2">
      <c r="A105" s="16" t="s">
        <v>829</v>
      </c>
      <c r="B105" s="10">
        <v>43629</v>
      </c>
      <c r="C105" s="11" t="s">
        <v>74</v>
      </c>
      <c r="D105" s="12">
        <v>48.16</v>
      </c>
      <c r="E105" s="13">
        <v>0.21</v>
      </c>
      <c r="F105" s="14">
        <v>58.28</v>
      </c>
      <c r="G105" s="17" t="s">
        <v>6</v>
      </c>
      <c r="H105" s="16" t="s">
        <v>962</v>
      </c>
    </row>
    <row r="106" spans="1:8" ht="15" customHeight="1" x14ac:dyDescent="0.2">
      <c r="A106" s="16" t="s">
        <v>10</v>
      </c>
      <c r="B106" s="10">
        <v>43473</v>
      </c>
      <c r="C106" s="11" t="s">
        <v>490</v>
      </c>
      <c r="D106" s="12">
        <v>20.07</v>
      </c>
      <c r="E106" s="13">
        <v>0</v>
      </c>
      <c r="F106" s="14">
        <v>20.07</v>
      </c>
      <c r="G106" s="17" t="s">
        <v>11</v>
      </c>
      <c r="H106" s="16" t="s">
        <v>960</v>
      </c>
    </row>
    <row r="107" spans="1:8" ht="15" customHeight="1" x14ac:dyDescent="0.2">
      <c r="A107" s="16" t="s">
        <v>10</v>
      </c>
      <c r="B107" s="10">
        <v>43508</v>
      </c>
      <c r="C107" s="11" t="s">
        <v>491</v>
      </c>
      <c r="D107" s="12">
        <v>52.92</v>
      </c>
      <c r="E107" s="13">
        <v>0</v>
      </c>
      <c r="F107" s="14">
        <v>52.92</v>
      </c>
      <c r="G107" s="17" t="s">
        <v>19</v>
      </c>
      <c r="H107" s="16" t="s">
        <v>960</v>
      </c>
    </row>
    <row r="108" spans="1:8" ht="15" customHeight="1" x14ac:dyDescent="0.2">
      <c r="A108" s="16" t="s">
        <v>10</v>
      </c>
      <c r="B108" s="10">
        <v>43572</v>
      </c>
      <c r="C108" s="11" t="s">
        <v>75</v>
      </c>
      <c r="D108" s="12">
        <v>119.97</v>
      </c>
      <c r="E108" s="13">
        <v>0</v>
      </c>
      <c r="F108" s="14">
        <v>119.97</v>
      </c>
      <c r="G108" s="17" t="s">
        <v>1</v>
      </c>
      <c r="H108" s="16" t="s">
        <v>960</v>
      </c>
    </row>
    <row r="109" spans="1:8" ht="15" customHeight="1" x14ac:dyDescent="0.2">
      <c r="A109" s="16" t="s">
        <v>830</v>
      </c>
      <c r="B109" s="10">
        <v>43496</v>
      </c>
      <c r="C109" s="11" t="s">
        <v>492</v>
      </c>
      <c r="D109" s="12">
        <v>69.42</v>
      </c>
      <c r="E109" s="13">
        <v>0.21</v>
      </c>
      <c r="F109" s="14">
        <v>83.998199999999997</v>
      </c>
      <c r="G109" s="17" t="s">
        <v>933</v>
      </c>
      <c r="H109" s="16" t="s">
        <v>963</v>
      </c>
    </row>
    <row r="110" spans="1:8" ht="15" customHeight="1" x14ac:dyDescent="0.2">
      <c r="A110" s="16" t="s">
        <v>493</v>
      </c>
      <c r="B110" s="10">
        <v>43520</v>
      </c>
      <c r="C110" s="11" t="s">
        <v>9</v>
      </c>
      <c r="D110" s="12">
        <f>1356.68+235.57</f>
        <v>1592.25</v>
      </c>
      <c r="E110" s="13">
        <v>0</v>
      </c>
      <c r="F110" s="14">
        <f>1356.68+235.57</f>
        <v>1592.25</v>
      </c>
      <c r="G110" s="17" t="s">
        <v>1</v>
      </c>
      <c r="H110" s="16" t="s">
        <v>942</v>
      </c>
    </row>
    <row r="111" spans="1:8" ht="15" customHeight="1" x14ac:dyDescent="0.2">
      <c r="A111" s="16" t="s">
        <v>494</v>
      </c>
      <c r="B111" s="10">
        <v>43473</v>
      </c>
      <c r="C111" s="11" t="s">
        <v>495</v>
      </c>
      <c r="D111" s="12">
        <v>823.53</v>
      </c>
      <c r="E111" s="13">
        <v>0</v>
      </c>
      <c r="F111" s="14">
        <v>823.53</v>
      </c>
      <c r="G111" s="17" t="s">
        <v>19</v>
      </c>
      <c r="H111" s="16" t="s">
        <v>945</v>
      </c>
    </row>
    <row r="112" spans="1:8" ht="15" customHeight="1" x14ac:dyDescent="0.2">
      <c r="A112" s="16" t="s">
        <v>831</v>
      </c>
      <c r="B112" s="10">
        <v>43494</v>
      </c>
      <c r="C112" s="11" t="s">
        <v>496</v>
      </c>
      <c r="D112" s="12">
        <v>90</v>
      </c>
      <c r="E112" s="13">
        <v>0.21</v>
      </c>
      <c r="F112" s="14">
        <v>108.9</v>
      </c>
      <c r="G112" s="17" t="s">
        <v>2</v>
      </c>
      <c r="H112" s="16" t="s">
        <v>937</v>
      </c>
    </row>
    <row r="113" spans="1:8" ht="15" customHeight="1" x14ac:dyDescent="0.2">
      <c r="A113" s="16" t="s">
        <v>831</v>
      </c>
      <c r="B113" s="10">
        <v>43511</v>
      </c>
      <c r="C113" s="11" t="s">
        <v>497</v>
      </c>
      <c r="D113" s="12">
        <v>162.83000000000001</v>
      </c>
      <c r="E113" s="13">
        <v>0.21</v>
      </c>
      <c r="F113" s="14">
        <v>197.02430000000001</v>
      </c>
      <c r="G113" s="17" t="s">
        <v>2</v>
      </c>
      <c r="H113" s="16" t="s">
        <v>937</v>
      </c>
    </row>
    <row r="114" spans="1:8" ht="15" customHeight="1" x14ac:dyDescent="0.2">
      <c r="A114" s="16" t="s">
        <v>831</v>
      </c>
      <c r="B114" s="10">
        <v>43521</v>
      </c>
      <c r="C114" s="11" t="s">
        <v>498</v>
      </c>
      <c r="D114" s="12">
        <f>600+170</f>
        <v>770</v>
      </c>
      <c r="E114" s="13">
        <v>0.21</v>
      </c>
      <c r="F114" s="14">
        <f>726+205.7</f>
        <v>931.7</v>
      </c>
      <c r="G114" s="17" t="s">
        <v>2</v>
      </c>
      <c r="H114" s="16" t="s">
        <v>964</v>
      </c>
    </row>
    <row r="115" spans="1:8" ht="15" customHeight="1" x14ac:dyDescent="0.2">
      <c r="A115" s="16" t="s">
        <v>831</v>
      </c>
      <c r="B115" s="10">
        <v>43620</v>
      </c>
      <c r="C115" s="11" t="s">
        <v>76</v>
      </c>
      <c r="D115" s="12">
        <v>900</v>
      </c>
      <c r="E115" s="13">
        <v>0.21</v>
      </c>
      <c r="F115" s="14">
        <v>1089</v>
      </c>
      <c r="G115" s="17" t="s">
        <v>2</v>
      </c>
      <c r="H115" s="16" t="s">
        <v>964</v>
      </c>
    </row>
    <row r="116" spans="1:8" ht="15" customHeight="1" x14ac:dyDescent="0.2">
      <c r="A116" s="16" t="s">
        <v>831</v>
      </c>
      <c r="B116" s="10">
        <v>43620</v>
      </c>
      <c r="C116" s="11" t="s">
        <v>76</v>
      </c>
      <c r="D116" s="12">
        <v>300</v>
      </c>
      <c r="E116" s="13">
        <v>0.21</v>
      </c>
      <c r="F116" s="14">
        <v>363</v>
      </c>
      <c r="G116" s="17" t="s">
        <v>2</v>
      </c>
      <c r="H116" s="16" t="s">
        <v>944</v>
      </c>
    </row>
    <row r="117" spans="1:8" ht="15" customHeight="1" x14ac:dyDescent="0.2">
      <c r="A117" s="16" t="s">
        <v>831</v>
      </c>
      <c r="B117" s="10">
        <v>43620</v>
      </c>
      <c r="C117" s="11" t="s">
        <v>76</v>
      </c>
      <c r="D117" s="12">
        <v>570</v>
      </c>
      <c r="E117" s="13">
        <v>0.21</v>
      </c>
      <c r="F117" s="14">
        <v>689.7</v>
      </c>
      <c r="G117" s="17" t="s">
        <v>2</v>
      </c>
      <c r="H117" s="16" t="s">
        <v>937</v>
      </c>
    </row>
    <row r="118" spans="1:8" ht="15" customHeight="1" x14ac:dyDescent="0.2">
      <c r="A118" s="16" t="s">
        <v>832</v>
      </c>
      <c r="B118" s="10">
        <v>43622</v>
      </c>
      <c r="C118" s="11" t="s">
        <v>77</v>
      </c>
      <c r="D118" s="12">
        <v>24.48</v>
      </c>
      <c r="E118" s="13">
        <v>0.21</v>
      </c>
      <c r="F118" s="14">
        <v>29.620799999999999</v>
      </c>
      <c r="G118" s="17" t="s">
        <v>22</v>
      </c>
      <c r="H118" s="16" t="s">
        <v>962</v>
      </c>
    </row>
    <row r="119" spans="1:8" ht="15" customHeight="1" x14ac:dyDescent="0.2">
      <c r="A119" s="17" t="s">
        <v>833</v>
      </c>
      <c r="B119" s="10">
        <v>43504</v>
      </c>
      <c r="C119" s="11" t="s">
        <v>499</v>
      </c>
      <c r="D119" s="12">
        <v>387</v>
      </c>
      <c r="E119" s="13">
        <v>0.21</v>
      </c>
      <c r="F119" s="14">
        <v>468.27</v>
      </c>
      <c r="G119" s="17" t="s">
        <v>16</v>
      </c>
      <c r="H119" s="16" t="s">
        <v>960</v>
      </c>
    </row>
    <row r="120" spans="1:8" ht="15" customHeight="1" x14ac:dyDescent="0.2">
      <c r="A120" s="16" t="s">
        <v>500</v>
      </c>
      <c r="B120" s="10">
        <v>43550</v>
      </c>
      <c r="C120" s="11" t="s">
        <v>501</v>
      </c>
      <c r="D120" s="12">
        <v>142.6</v>
      </c>
      <c r="E120" s="13">
        <v>0.21</v>
      </c>
      <c r="F120" s="14">
        <v>172.54599999999999</v>
      </c>
      <c r="G120" s="17" t="s">
        <v>932</v>
      </c>
      <c r="H120" s="16" t="s">
        <v>965</v>
      </c>
    </row>
    <row r="121" spans="1:8" ht="15" customHeight="1" x14ac:dyDescent="0.2">
      <c r="A121" s="16" t="s">
        <v>834</v>
      </c>
      <c r="B121" s="10">
        <v>43514</v>
      </c>
      <c r="C121" s="11" t="s">
        <v>502</v>
      </c>
      <c r="D121" s="12">
        <v>350</v>
      </c>
      <c r="E121" s="13">
        <v>0.21</v>
      </c>
      <c r="F121" s="14">
        <v>423.5</v>
      </c>
      <c r="G121" s="17" t="s">
        <v>11</v>
      </c>
      <c r="H121" s="16" t="s">
        <v>944</v>
      </c>
    </row>
    <row r="122" spans="1:8" ht="15" customHeight="1" x14ac:dyDescent="0.2">
      <c r="A122" s="16" t="s">
        <v>835</v>
      </c>
      <c r="B122" s="10">
        <v>43634</v>
      </c>
      <c r="C122" s="11" t="s">
        <v>78</v>
      </c>
      <c r="D122" s="12">
        <v>180</v>
      </c>
      <c r="E122" s="13">
        <v>0.21</v>
      </c>
      <c r="F122" s="14">
        <v>217.8</v>
      </c>
      <c r="G122" s="17" t="s">
        <v>12</v>
      </c>
      <c r="H122" s="16" t="s">
        <v>948</v>
      </c>
    </row>
    <row r="123" spans="1:8" ht="15" customHeight="1" x14ac:dyDescent="0.2">
      <c r="A123" s="16" t="s">
        <v>79</v>
      </c>
      <c r="B123" s="10">
        <v>43620</v>
      </c>
      <c r="C123" s="11" t="s">
        <v>80</v>
      </c>
      <c r="D123" s="12">
        <v>211.31</v>
      </c>
      <c r="E123" s="13">
        <v>0.21</v>
      </c>
      <c r="F123" s="14">
        <v>255.68510000000001</v>
      </c>
      <c r="G123" s="17" t="s">
        <v>22</v>
      </c>
      <c r="H123" s="16" t="s">
        <v>946</v>
      </c>
    </row>
    <row r="124" spans="1:8" x14ac:dyDescent="0.2">
      <c r="A124" s="16" t="s">
        <v>81</v>
      </c>
      <c r="B124" s="10">
        <v>43620</v>
      </c>
      <c r="C124" s="11" t="s">
        <v>82</v>
      </c>
      <c r="D124" s="12">
        <v>1500</v>
      </c>
      <c r="E124" s="13">
        <v>0.21</v>
      </c>
      <c r="F124" s="14">
        <v>1815</v>
      </c>
      <c r="G124" s="17" t="s">
        <v>22</v>
      </c>
      <c r="H124" s="16" t="s">
        <v>949</v>
      </c>
    </row>
    <row r="125" spans="1:8" x14ac:dyDescent="0.2">
      <c r="A125" s="16" t="s">
        <v>836</v>
      </c>
      <c r="B125" s="10">
        <v>43494</v>
      </c>
      <c r="C125" s="11" t="s">
        <v>503</v>
      </c>
      <c r="D125" s="12">
        <f>1186.54/1.21</f>
        <v>980.61157024793386</v>
      </c>
      <c r="E125" s="13">
        <v>0.21</v>
      </c>
      <c r="F125" s="14">
        <f>+D125*1.21</f>
        <v>1186.54</v>
      </c>
      <c r="G125" s="17" t="s">
        <v>11</v>
      </c>
      <c r="H125" s="16" t="s">
        <v>965</v>
      </c>
    </row>
    <row r="126" spans="1:8" ht="15" customHeight="1" x14ac:dyDescent="0.2">
      <c r="A126" s="16" t="s">
        <v>836</v>
      </c>
      <c r="B126" s="10">
        <v>43494</v>
      </c>
      <c r="C126" s="11" t="s">
        <v>503</v>
      </c>
      <c r="D126" s="12">
        <f>290.4/1.21</f>
        <v>240</v>
      </c>
      <c r="E126" s="13">
        <v>0.21</v>
      </c>
      <c r="F126" s="14">
        <f>+D126*1.21</f>
        <v>290.39999999999998</v>
      </c>
      <c r="G126" s="17" t="s">
        <v>11</v>
      </c>
      <c r="H126" s="16" t="s">
        <v>949</v>
      </c>
    </row>
    <row r="127" spans="1:8" ht="15" customHeight="1" x14ac:dyDescent="0.2">
      <c r="A127" s="16" t="s">
        <v>836</v>
      </c>
      <c r="B127" s="10">
        <v>43494</v>
      </c>
      <c r="C127" s="11" t="s">
        <v>503</v>
      </c>
      <c r="D127" s="12">
        <f>211.75/1.21</f>
        <v>175</v>
      </c>
      <c r="E127" s="13">
        <v>0.21</v>
      </c>
      <c r="F127" s="14">
        <f>+D127*1.21</f>
        <v>211.75</v>
      </c>
      <c r="G127" s="17" t="s">
        <v>11</v>
      </c>
      <c r="H127" s="16" t="s">
        <v>964</v>
      </c>
    </row>
    <row r="128" spans="1:8" ht="15" customHeight="1" x14ac:dyDescent="0.2">
      <c r="A128" s="16" t="s">
        <v>836</v>
      </c>
      <c r="B128" s="10">
        <v>43594</v>
      </c>
      <c r="C128" s="11" t="s">
        <v>83</v>
      </c>
      <c r="D128" s="12">
        <v>616</v>
      </c>
      <c r="E128" s="13">
        <v>0.21</v>
      </c>
      <c r="F128" s="14">
        <v>745.36</v>
      </c>
      <c r="G128" s="17" t="s">
        <v>31</v>
      </c>
      <c r="H128" s="16" t="s">
        <v>965</v>
      </c>
    </row>
    <row r="129" spans="1:8" ht="15" customHeight="1" x14ac:dyDescent="0.2">
      <c r="A129" s="16" t="s">
        <v>836</v>
      </c>
      <c r="B129" s="10">
        <v>43594</v>
      </c>
      <c r="C129" s="11" t="s">
        <v>83</v>
      </c>
      <c r="D129" s="12">
        <v>480</v>
      </c>
      <c r="E129" s="13">
        <v>0.21</v>
      </c>
      <c r="F129" s="14">
        <v>580.79999999999995</v>
      </c>
      <c r="G129" s="17" t="s">
        <v>31</v>
      </c>
      <c r="H129" s="16" t="s">
        <v>949</v>
      </c>
    </row>
    <row r="130" spans="1:8" x14ac:dyDescent="0.2">
      <c r="A130" s="16" t="s">
        <v>836</v>
      </c>
      <c r="B130" s="10">
        <v>43594</v>
      </c>
      <c r="C130" s="11" t="s">
        <v>83</v>
      </c>
      <c r="D130" s="12">
        <v>175</v>
      </c>
      <c r="E130" s="13">
        <v>0.21</v>
      </c>
      <c r="F130" s="14">
        <v>211.75</v>
      </c>
      <c r="G130" s="17" t="s">
        <v>31</v>
      </c>
      <c r="H130" s="16" t="s">
        <v>964</v>
      </c>
    </row>
    <row r="131" spans="1:8" ht="15" customHeight="1" x14ac:dyDescent="0.2">
      <c r="A131" s="16" t="s">
        <v>836</v>
      </c>
      <c r="B131" s="10">
        <v>43643</v>
      </c>
      <c r="C131" s="11" t="s">
        <v>84</v>
      </c>
      <c r="D131" s="12">
        <v>175</v>
      </c>
      <c r="E131" s="13">
        <v>0.21</v>
      </c>
      <c r="F131" s="14">
        <v>211.75</v>
      </c>
      <c r="G131" s="17" t="s">
        <v>11</v>
      </c>
      <c r="H131" s="16" t="s">
        <v>964</v>
      </c>
    </row>
    <row r="132" spans="1:8" ht="15" customHeight="1" x14ac:dyDescent="0.2">
      <c r="A132" s="16" t="s">
        <v>836</v>
      </c>
      <c r="B132" s="10">
        <v>43643</v>
      </c>
      <c r="C132" s="11" t="s">
        <v>84</v>
      </c>
      <c r="D132" s="12">
        <v>548</v>
      </c>
      <c r="E132" s="13">
        <v>0.21</v>
      </c>
      <c r="F132" s="14">
        <v>663.08</v>
      </c>
      <c r="G132" s="17" t="s">
        <v>11</v>
      </c>
      <c r="H132" s="16" t="s">
        <v>965</v>
      </c>
    </row>
    <row r="133" spans="1:8" ht="15" customHeight="1" x14ac:dyDescent="0.2">
      <c r="A133" s="16" t="s">
        <v>837</v>
      </c>
      <c r="B133" s="10">
        <v>43546</v>
      </c>
      <c r="C133" s="11" t="s">
        <v>504</v>
      </c>
      <c r="D133" s="12">
        <v>92</v>
      </c>
      <c r="E133" s="13">
        <v>0.21</v>
      </c>
      <c r="F133" s="14">
        <v>111.32</v>
      </c>
      <c r="G133" s="17" t="s">
        <v>925</v>
      </c>
      <c r="H133" s="16" t="s">
        <v>937</v>
      </c>
    </row>
    <row r="134" spans="1:8" ht="15" customHeight="1" x14ac:dyDescent="0.2">
      <c r="A134" s="16" t="s">
        <v>838</v>
      </c>
      <c r="B134" s="10">
        <v>43508</v>
      </c>
      <c r="C134" s="11" t="s">
        <v>505</v>
      </c>
      <c r="D134" s="12">
        <v>64.900000000000006</v>
      </c>
      <c r="E134" s="13">
        <v>0.21</v>
      </c>
      <c r="F134" s="14">
        <v>78.529000000000011</v>
      </c>
      <c r="G134" s="17" t="s">
        <v>13</v>
      </c>
      <c r="H134" s="16" t="s">
        <v>934</v>
      </c>
    </row>
    <row r="135" spans="1:8" ht="15" customHeight="1" x14ac:dyDescent="0.2">
      <c r="A135" s="16" t="s">
        <v>85</v>
      </c>
      <c r="B135" s="10">
        <v>43560</v>
      </c>
      <c r="C135" s="11" t="s">
        <v>86</v>
      </c>
      <c r="D135" s="12">
        <v>1000</v>
      </c>
      <c r="E135" s="13">
        <v>0.1</v>
      </c>
      <c r="F135" s="14">
        <v>1100</v>
      </c>
      <c r="G135" s="17" t="s">
        <v>19</v>
      </c>
      <c r="H135" s="16" t="s">
        <v>957</v>
      </c>
    </row>
    <row r="136" spans="1:8" ht="15" customHeight="1" x14ac:dyDescent="0.2">
      <c r="A136" s="22" t="s">
        <v>839</v>
      </c>
      <c r="B136" s="23">
        <v>43501</v>
      </c>
      <c r="C136" s="24" t="s">
        <v>506</v>
      </c>
      <c r="D136" s="18">
        <v>200</v>
      </c>
      <c r="E136" s="19">
        <v>0.21</v>
      </c>
      <c r="F136" s="20">
        <v>242</v>
      </c>
      <c r="G136" s="21" t="s">
        <v>932</v>
      </c>
      <c r="H136" s="22" t="s">
        <v>934</v>
      </c>
    </row>
    <row r="137" spans="1:8" ht="15" customHeight="1" x14ac:dyDescent="0.2">
      <c r="A137" s="16" t="s">
        <v>839</v>
      </c>
      <c r="B137" s="10">
        <v>43501</v>
      </c>
      <c r="C137" s="11" t="s">
        <v>507</v>
      </c>
      <c r="D137" s="12">
        <v>200</v>
      </c>
      <c r="E137" s="13">
        <v>0.21</v>
      </c>
      <c r="F137" s="14">
        <v>242</v>
      </c>
      <c r="G137" s="17" t="s">
        <v>932</v>
      </c>
      <c r="H137" s="16" t="s">
        <v>934</v>
      </c>
    </row>
    <row r="138" spans="1:8" ht="15" customHeight="1" x14ac:dyDescent="0.2">
      <c r="A138" s="17" t="s">
        <v>839</v>
      </c>
      <c r="B138" s="10">
        <v>43501</v>
      </c>
      <c r="C138" s="11" t="s">
        <v>508</v>
      </c>
      <c r="D138" s="12">
        <v>15</v>
      </c>
      <c r="E138" s="13">
        <v>0.21</v>
      </c>
      <c r="F138" s="14">
        <v>18.149999999999999</v>
      </c>
      <c r="G138" s="17" t="s">
        <v>13</v>
      </c>
      <c r="H138" s="16" t="s">
        <v>934</v>
      </c>
    </row>
    <row r="139" spans="1:8" ht="15" customHeight="1" x14ac:dyDescent="0.2">
      <c r="A139" s="16" t="s">
        <v>840</v>
      </c>
      <c r="B139" s="10">
        <v>43641</v>
      </c>
      <c r="C139" s="11" t="s">
        <v>87</v>
      </c>
      <c r="D139" s="12">
        <v>218.16</v>
      </c>
      <c r="E139" s="13">
        <v>0.1</v>
      </c>
      <c r="F139" s="14">
        <v>239.976</v>
      </c>
      <c r="G139" s="17" t="s">
        <v>22</v>
      </c>
      <c r="H139" s="16" t="s">
        <v>959</v>
      </c>
    </row>
    <row r="140" spans="1:8" ht="15" customHeight="1" x14ac:dyDescent="0.2">
      <c r="A140" s="16" t="s">
        <v>840</v>
      </c>
      <c r="B140" s="10">
        <v>43641</v>
      </c>
      <c r="C140" s="11" t="s">
        <v>88</v>
      </c>
      <c r="D140" s="12">
        <v>232.73</v>
      </c>
      <c r="E140" s="13">
        <v>0.1</v>
      </c>
      <c r="F140" s="14">
        <v>256.00299999999999</v>
      </c>
      <c r="G140" s="17" t="s">
        <v>22</v>
      </c>
      <c r="H140" s="16" t="s">
        <v>959</v>
      </c>
    </row>
    <row r="141" spans="1:8" x14ac:dyDescent="0.2">
      <c r="A141" s="16" t="s">
        <v>840</v>
      </c>
      <c r="B141" s="10">
        <v>43641</v>
      </c>
      <c r="C141" s="11" t="s">
        <v>89</v>
      </c>
      <c r="D141" s="12">
        <v>190.63</v>
      </c>
      <c r="E141" s="13">
        <v>0.1</v>
      </c>
      <c r="F141" s="14">
        <v>209.69299999999998</v>
      </c>
      <c r="G141" s="17" t="s">
        <v>22</v>
      </c>
      <c r="H141" s="16" t="s">
        <v>959</v>
      </c>
    </row>
    <row r="142" spans="1:8" ht="15" customHeight="1" x14ac:dyDescent="0.2">
      <c r="A142" s="16" t="s">
        <v>90</v>
      </c>
      <c r="B142" s="10">
        <v>43591</v>
      </c>
      <c r="C142" s="11" t="s">
        <v>91</v>
      </c>
      <c r="D142" s="12">
        <v>132.22999999999999</v>
      </c>
      <c r="E142" s="13">
        <v>0.21</v>
      </c>
      <c r="F142" s="14">
        <v>159.99829999999997</v>
      </c>
      <c r="G142" s="17" t="s">
        <v>19</v>
      </c>
      <c r="H142" s="16" t="s">
        <v>966</v>
      </c>
    </row>
    <row r="143" spans="1:8" x14ac:dyDescent="0.2">
      <c r="A143" s="16" t="s">
        <v>92</v>
      </c>
      <c r="B143" s="10">
        <v>43631</v>
      </c>
      <c r="C143" s="11" t="s">
        <v>93</v>
      </c>
      <c r="D143" s="12">
        <v>1920</v>
      </c>
      <c r="E143" s="13">
        <v>0.1</v>
      </c>
      <c r="F143" s="14">
        <v>2112</v>
      </c>
      <c r="G143" s="17" t="s">
        <v>54</v>
      </c>
      <c r="H143" s="16" t="s">
        <v>939</v>
      </c>
    </row>
    <row r="144" spans="1:8" ht="15" customHeight="1" x14ac:dyDescent="0.2">
      <c r="A144" s="16" t="s">
        <v>92</v>
      </c>
      <c r="B144" s="10">
        <v>43631</v>
      </c>
      <c r="C144" s="11" t="s">
        <v>93</v>
      </c>
      <c r="D144" s="12">
        <v>450</v>
      </c>
      <c r="E144" s="13">
        <v>0.21</v>
      </c>
      <c r="F144" s="14">
        <v>544.5</v>
      </c>
      <c r="G144" s="17" t="s">
        <v>54</v>
      </c>
      <c r="H144" s="16" t="s">
        <v>947</v>
      </c>
    </row>
    <row r="145" spans="1:8" ht="15" customHeight="1" x14ac:dyDescent="0.2">
      <c r="A145" s="17" t="s">
        <v>841</v>
      </c>
      <c r="B145" s="10">
        <v>43470</v>
      </c>
      <c r="C145" s="11" t="s">
        <v>509</v>
      </c>
      <c r="D145" s="12">
        <v>225</v>
      </c>
      <c r="E145" s="13">
        <v>0</v>
      </c>
      <c r="F145" s="14">
        <v>225</v>
      </c>
      <c r="G145" s="17" t="s">
        <v>1</v>
      </c>
      <c r="H145" s="16" t="s">
        <v>967</v>
      </c>
    </row>
    <row r="146" spans="1:8" ht="15" customHeight="1" x14ac:dyDescent="0.2">
      <c r="A146" s="17" t="s">
        <v>841</v>
      </c>
      <c r="B146" s="10">
        <v>43470</v>
      </c>
      <c r="C146" s="11" t="s">
        <v>509</v>
      </c>
      <c r="D146" s="12">
        <v>22.5</v>
      </c>
      <c r="E146" s="13">
        <v>0.21</v>
      </c>
      <c r="F146" s="14">
        <v>27.22</v>
      </c>
      <c r="G146" s="17" t="s">
        <v>1</v>
      </c>
      <c r="H146" s="16" t="s">
        <v>967</v>
      </c>
    </row>
    <row r="147" spans="1:8" ht="15" customHeight="1" x14ac:dyDescent="0.2">
      <c r="A147" s="17" t="s">
        <v>842</v>
      </c>
      <c r="B147" s="10">
        <v>43472</v>
      </c>
      <c r="C147" s="11" t="s">
        <v>510</v>
      </c>
      <c r="D147" s="12">
        <v>33.799999999999997</v>
      </c>
      <c r="E147" s="13">
        <v>0.1</v>
      </c>
      <c r="F147" s="14">
        <v>37.18</v>
      </c>
      <c r="G147" s="17" t="s">
        <v>1</v>
      </c>
      <c r="H147" s="16" t="s">
        <v>959</v>
      </c>
    </row>
    <row r="148" spans="1:8" ht="15" customHeight="1" x14ac:dyDescent="0.2">
      <c r="A148" s="17" t="s">
        <v>842</v>
      </c>
      <c r="B148" s="10">
        <v>43472</v>
      </c>
      <c r="C148" s="11" t="s">
        <v>510</v>
      </c>
      <c r="D148" s="12">
        <v>7.8</v>
      </c>
      <c r="E148" s="13">
        <v>0.1</v>
      </c>
      <c r="F148" s="14">
        <v>8.58</v>
      </c>
      <c r="G148" s="17" t="s">
        <v>932</v>
      </c>
      <c r="H148" s="16" t="s">
        <v>959</v>
      </c>
    </row>
    <row r="149" spans="1:8" ht="15" customHeight="1" x14ac:dyDescent="0.2">
      <c r="A149" s="17" t="s">
        <v>842</v>
      </c>
      <c r="B149" s="10">
        <v>43472</v>
      </c>
      <c r="C149" s="11" t="s">
        <v>511</v>
      </c>
      <c r="D149" s="12">
        <v>0.2</v>
      </c>
      <c r="E149" s="13">
        <v>0.1</v>
      </c>
      <c r="F149" s="14">
        <v>0.22000000000000003</v>
      </c>
      <c r="G149" s="17" t="s">
        <v>932</v>
      </c>
      <c r="H149" s="16" t="s">
        <v>959</v>
      </c>
    </row>
    <row r="150" spans="1:8" ht="15" customHeight="1" x14ac:dyDescent="0.2">
      <c r="A150" s="17" t="s">
        <v>842</v>
      </c>
      <c r="B150" s="10">
        <v>43472</v>
      </c>
      <c r="C150" s="11" t="s">
        <v>512</v>
      </c>
      <c r="D150" s="12">
        <v>5.2</v>
      </c>
      <c r="E150" s="13">
        <v>0.1</v>
      </c>
      <c r="F150" s="14">
        <v>5.7200000000000006</v>
      </c>
      <c r="G150" s="17" t="s">
        <v>932</v>
      </c>
      <c r="H150" s="16" t="s">
        <v>959</v>
      </c>
    </row>
    <row r="151" spans="1:8" ht="15" customHeight="1" x14ac:dyDescent="0.2">
      <c r="A151" s="17" t="s">
        <v>842</v>
      </c>
      <c r="B151" s="10">
        <v>43473</v>
      </c>
      <c r="C151" s="11" t="s">
        <v>513</v>
      </c>
      <c r="D151" s="12">
        <v>39.159999999999997</v>
      </c>
      <c r="E151" s="13">
        <v>0</v>
      </c>
      <c r="F151" s="14">
        <v>39.159999999999997</v>
      </c>
      <c r="G151" s="17" t="s">
        <v>3</v>
      </c>
      <c r="H151" s="16" t="s">
        <v>959</v>
      </c>
    </row>
    <row r="152" spans="1:8" ht="15" customHeight="1" x14ac:dyDescent="0.2">
      <c r="A152" s="17" t="s">
        <v>842</v>
      </c>
      <c r="B152" s="10">
        <v>43500</v>
      </c>
      <c r="C152" s="11" t="s">
        <v>514</v>
      </c>
      <c r="D152" s="12">
        <v>87.07</v>
      </c>
      <c r="E152" s="13">
        <v>0</v>
      </c>
      <c r="F152" s="14">
        <v>87.07</v>
      </c>
      <c r="G152" s="15" t="s">
        <v>1</v>
      </c>
      <c r="H152" s="16" t="s">
        <v>959</v>
      </c>
    </row>
    <row r="153" spans="1:8" ht="15" customHeight="1" x14ac:dyDescent="0.2">
      <c r="A153" s="17" t="s">
        <v>842</v>
      </c>
      <c r="B153" s="10">
        <v>43500</v>
      </c>
      <c r="C153" s="11" t="s">
        <v>515</v>
      </c>
      <c r="D153" s="12">
        <v>-2.96</v>
      </c>
      <c r="E153" s="13">
        <v>0</v>
      </c>
      <c r="F153" s="14">
        <v>-2.96</v>
      </c>
      <c r="G153" s="17" t="s">
        <v>932</v>
      </c>
      <c r="H153" s="16" t="s">
        <v>959</v>
      </c>
    </row>
    <row r="154" spans="1:8" ht="15" customHeight="1" x14ac:dyDescent="0.2">
      <c r="A154" s="17" t="s">
        <v>842</v>
      </c>
      <c r="B154" s="10">
        <v>43500</v>
      </c>
      <c r="C154" s="11" t="s">
        <v>516</v>
      </c>
      <c r="D154" s="12">
        <v>7.8</v>
      </c>
      <c r="E154" s="13">
        <v>0.1</v>
      </c>
      <c r="F154" s="14">
        <v>8.58</v>
      </c>
      <c r="G154" s="17" t="s">
        <v>932</v>
      </c>
      <c r="H154" s="16" t="s">
        <v>959</v>
      </c>
    </row>
    <row r="155" spans="1:8" ht="15" customHeight="1" x14ac:dyDescent="0.2">
      <c r="A155" s="17" t="s">
        <v>842</v>
      </c>
      <c r="B155" s="10">
        <v>43500</v>
      </c>
      <c r="C155" s="11" t="s">
        <v>517</v>
      </c>
      <c r="D155" s="12">
        <v>44.8</v>
      </c>
      <c r="E155" s="13">
        <v>0</v>
      </c>
      <c r="F155" s="14">
        <v>44.8</v>
      </c>
      <c r="G155" s="17" t="s">
        <v>932</v>
      </c>
      <c r="H155" s="16" t="s">
        <v>959</v>
      </c>
    </row>
    <row r="156" spans="1:8" ht="15" customHeight="1" x14ac:dyDescent="0.2">
      <c r="A156" s="17" t="s">
        <v>842</v>
      </c>
      <c r="B156" s="10">
        <v>43501</v>
      </c>
      <c r="C156" s="11" t="s">
        <v>518</v>
      </c>
      <c r="D156" s="12">
        <v>36.22</v>
      </c>
      <c r="E156" s="13">
        <v>0</v>
      </c>
      <c r="F156" s="14">
        <v>36.22</v>
      </c>
      <c r="G156" s="17" t="s">
        <v>3</v>
      </c>
      <c r="H156" s="16" t="s">
        <v>959</v>
      </c>
    </row>
    <row r="157" spans="1:8" x14ac:dyDescent="0.2">
      <c r="A157" s="17" t="s">
        <v>842</v>
      </c>
      <c r="B157" s="10">
        <v>43528</v>
      </c>
      <c r="C157" s="11" t="s">
        <v>519</v>
      </c>
      <c r="D157" s="12">
        <v>73.403999999999996</v>
      </c>
      <c r="E157" s="13">
        <v>0</v>
      </c>
      <c r="F157" s="14">
        <v>73.403999999999996</v>
      </c>
      <c r="G157" s="17" t="s">
        <v>1</v>
      </c>
      <c r="H157" s="16" t="s">
        <v>959</v>
      </c>
    </row>
    <row r="158" spans="1:8" ht="15" customHeight="1" x14ac:dyDescent="0.2">
      <c r="A158" s="17" t="s">
        <v>842</v>
      </c>
      <c r="B158" s="10">
        <v>43528</v>
      </c>
      <c r="C158" s="11" t="s">
        <v>519</v>
      </c>
      <c r="D158" s="12">
        <v>30.824000000000002</v>
      </c>
      <c r="E158" s="13">
        <v>0</v>
      </c>
      <c r="F158" s="14">
        <v>30.824000000000002</v>
      </c>
      <c r="G158" s="17" t="s">
        <v>932</v>
      </c>
      <c r="H158" s="16" t="s">
        <v>959</v>
      </c>
    </row>
    <row r="159" spans="1:8" ht="15" customHeight="1" x14ac:dyDescent="0.2">
      <c r="A159" s="17" t="s">
        <v>842</v>
      </c>
      <c r="B159" s="10">
        <v>43528</v>
      </c>
      <c r="C159" s="11" t="s">
        <v>520</v>
      </c>
      <c r="D159" s="12">
        <v>2.76</v>
      </c>
      <c r="E159" s="13">
        <v>0</v>
      </c>
      <c r="F159" s="14">
        <v>2.76</v>
      </c>
      <c r="G159" s="17" t="s">
        <v>932</v>
      </c>
      <c r="H159" s="16" t="s">
        <v>959</v>
      </c>
    </row>
    <row r="160" spans="1:8" ht="15" customHeight="1" x14ac:dyDescent="0.2">
      <c r="A160" s="17" t="s">
        <v>842</v>
      </c>
      <c r="B160" s="10">
        <v>43528</v>
      </c>
      <c r="C160" s="11" t="s">
        <v>521</v>
      </c>
      <c r="D160" s="12">
        <v>10.4</v>
      </c>
      <c r="E160" s="13">
        <v>0.1</v>
      </c>
      <c r="F160" s="14">
        <v>11.440000000000001</v>
      </c>
      <c r="G160" s="17" t="s">
        <v>932</v>
      </c>
      <c r="H160" s="16" t="s">
        <v>959</v>
      </c>
    </row>
    <row r="161" spans="1:8" ht="15" customHeight="1" x14ac:dyDescent="0.2">
      <c r="A161" s="17" t="s">
        <v>842</v>
      </c>
      <c r="B161" s="10">
        <v>43529</v>
      </c>
      <c r="C161" s="11" t="s">
        <v>522</v>
      </c>
      <c r="D161" s="12">
        <v>7.8</v>
      </c>
      <c r="E161" s="13">
        <v>0.1</v>
      </c>
      <c r="F161" s="14">
        <v>8.58</v>
      </c>
      <c r="G161" s="17" t="s">
        <v>3</v>
      </c>
      <c r="H161" s="16" t="s">
        <v>959</v>
      </c>
    </row>
    <row r="162" spans="1:8" ht="15" customHeight="1" x14ac:dyDescent="0.2">
      <c r="A162" s="17" t="s">
        <v>842</v>
      </c>
      <c r="B162" s="10">
        <v>43556</v>
      </c>
      <c r="C162" s="11" t="s">
        <v>94</v>
      </c>
      <c r="D162" s="12">
        <v>59.86</v>
      </c>
      <c r="E162" s="13">
        <v>0</v>
      </c>
      <c r="F162" s="14">
        <v>59.86</v>
      </c>
      <c r="G162" s="17" t="s">
        <v>1</v>
      </c>
      <c r="H162" s="16" t="s">
        <v>959</v>
      </c>
    </row>
    <row r="163" spans="1:8" ht="15" customHeight="1" x14ac:dyDescent="0.2">
      <c r="A163" s="17" t="s">
        <v>842</v>
      </c>
      <c r="B163" s="10">
        <v>43556</v>
      </c>
      <c r="C163" s="11" t="s">
        <v>94</v>
      </c>
      <c r="D163" s="12">
        <v>28.6</v>
      </c>
      <c r="E163" s="13">
        <v>0</v>
      </c>
      <c r="F163" s="14">
        <v>28.6</v>
      </c>
      <c r="G163" s="17" t="s">
        <v>54</v>
      </c>
      <c r="H163" s="16" t="s">
        <v>959</v>
      </c>
    </row>
    <row r="164" spans="1:8" ht="15" customHeight="1" x14ac:dyDescent="0.2">
      <c r="A164" s="17" t="s">
        <v>842</v>
      </c>
      <c r="B164" s="10">
        <v>43556</v>
      </c>
      <c r="C164" s="11" t="s">
        <v>95</v>
      </c>
      <c r="D164" s="12">
        <v>2.8</v>
      </c>
      <c r="E164" s="13">
        <v>0.1</v>
      </c>
      <c r="F164" s="14">
        <v>3.0799999999999996</v>
      </c>
      <c r="G164" s="17" t="s">
        <v>54</v>
      </c>
      <c r="H164" s="16" t="s">
        <v>959</v>
      </c>
    </row>
    <row r="165" spans="1:8" ht="15" customHeight="1" x14ac:dyDescent="0.2">
      <c r="A165" s="17" t="s">
        <v>842</v>
      </c>
      <c r="B165" s="10">
        <v>43556</v>
      </c>
      <c r="C165" s="11" t="s">
        <v>96</v>
      </c>
      <c r="D165" s="12">
        <v>7.8</v>
      </c>
      <c r="E165" s="13">
        <v>0.1</v>
      </c>
      <c r="F165" s="14">
        <v>8.58</v>
      </c>
      <c r="G165" s="17" t="s">
        <v>54</v>
      </c>
      <c r="H165" s="16" t="s">
        <v>959</v>
      </c>
    </row>
    <row r="166" spans="1:8" ht="15" customHeight="1" x14ac:dyDescent="0.2">
      <c r="A166" s="17" t="s">
        <v>842</v>
      </c>
      <c r="B166" s="10">
        <v>43557</v>
      </c>
      <c r="C166" s="11" t="s">
        <v>97</v>
      </c>
      <c r="D166" s="12">
        <v>42.31</v>
      </c>
      <c r="E166" s="13">
        <v>0</v>
      </c>
      <c r="F166" s="14">
        <v>42.31</v>
      </c>
      <c r="G166" s="17" t="s">
        <v>3</v>
      </c>
      <c r="H166" s="16" t="s">
        <v>959</v>
      </c>
    </row>
    <row r="167" spans="1:8" ht="15" customHeight="1" x14ac:dyDescent="0.2">
      <c r="A167" s="17" t="s">
        <v>842</v>
      </c>
      <c r="B167" s="10">
        <v>43598</v>
      </c>
      <c r="C167" s="11" t="s">
        <v>98</v>
      </c>
      <c r="D167" s="12">
        <v>105.38</v>
      </c>
      <c r="E167" s="13">
        <v>0</v>
      </c>
      <c r="F167" s="14">
        <v>105.38</v>
      </c>
      <c r="G167" s="17" t="s">
        <v>1</v>
      </c>
      <c r="H167" s="16" t="s">
        <v>959</v>
      </c>
    </row>
    <row r="168" spans="1:8" ht="15" customHeight="1" x14ac:dyDescent="0.2">
      <c r="A168" s="17" t="s">
        <v>842</v>
      </c>
      <c r="B168" s="10">
        <v>43598</v>
      </c>
      <c r="C168" s="11" t="s">
        <v>98</v>
      </c>
      <c r="D168" s="12">
        <v>48.03</v>
      </c>
      <c r="E168" s="13">
        <v>0</v>
      </c>
      <c r="F168" s="14">
        <v>48.03</v>
      </c>
      <c r="G168" s="17" t="s">
        <v>54</v>
      </c>
      <c r="H168" s="16" t="s">
        <v>959</v>
      </c>
    </row>
    <row r="169" spans="1:8" ht="15" customHeight="1" x14ac:dyDescent="0.2">
      <c r="A169" s="17" t="s">
        <v>842</v>
      </c>
      <c r="B169" s="10">
        <v>43599</v>
      </c>
      <c r="C169" s="11" t="s">
        <v>99</v>
      </c>
      <c r="D169" s="12">
        <v>25.54</v>
      </c>
      <c r="E169" s="13">
        <v>0</v>
      </c>
      <c r="F169" s="14">
        <v>25.54</v>
      </c>
      <c r="G169" s="17" t="s">
        <v>3</v>
      </c>
      <c r="H169" s="16" t="s">
        <v>959</v>
      </c>
    </row>
    <row r="170" spans="1:8" ht="15" customHeight="1" x14ac:dyDescent="0.2">
      <c r="A170" s="17" t="s">
        <v>842</v>
      </c>
      <c r="B170" s="10">
        <v>43612</v>
      </c>
      <c r="C170" s="11" t="s">
        <v>100</v>
      </c>
      <c r="D170" s="12">
        <v>10.4</v>
      </c>
      <c r="E170" s="13">
        <v>0.1</v>
      </c>
      <c r="F170" s="14">
        <v>11.440000000000001</v>
      </c>
      <c r="G170" s="17" t="s">
        <v>54</v>
      </c>
      <c r="H170" s="16" t="s">
        <v>959</v>
      </c>
    </row>
    <row r="171" spans="1:8" ht="15" customHeight="1" x14ac:dyDescent="0.2">
      <c r="A171" s="17" t="s">
        <v>842</v>
      </c>
      <c r="B171" s="10">
        <v>43612</v>
      </c>
      <c r="C171" s="11" t="s">
        <v>101</v>
      </c>
      <c r="D171" s="12">
        <v>7.8</v>
      </c>
      <c r="E171" s="13">
        <v>0.1</v>
      </c>
      <c r="F171" s="14">
        <v>8.58</v>
      </c>
      <c r="G171" s="17" t="s">
        <v>54</v>
      </c>
      <c r="H171" s="16" t="s">
        <v>959</v>
      </c>
    </row>
    <row r="172" spans="1:8" ht="15" customHeight="1" x14ac:dyDescent="0.2">
      <c r="A172" s="17" t="s">
        <v>842</v>
      </c>
      <c r="B172" s="10">
        <v>43627</v>
      </c>
      <c r="C172" s="11" t="s">
        <v>102</v>
      </c>
      <c r="D172" s="12">
        <v>31.06</v>
      </c>
      <c r="E172" s="13">
        <v>0</v>
      </c>
      <c r="F172" s="14">
        <v>31.06</v>
      </c>
      <c r="G172" s="17" t="s">
        <v>3</v>
      </c>
      <c r="H172" s="16" t="s">
        <v>959</v>
      </c>
    </row>
    <row r="173" spans="1:8" x14ac:dyDescent="0.2">
      <c r="A173" s="17" t="s">
        <v>842</v>
      </c>
      <c r="B173" s="10">
        <v>43629</v>
      </c>
      <c r="C173" s="11" t="s">
        <v>103</v>
      </c>
      <c r="D173" s="12">
        <v>66.8</v>
      </c>
      <c r="E173" s="13">
        <v>0</v>
      </c>
      <c r="F173" s="14">
        <v>66.8</v>
      </c>
      <c r="G173" s="17" t="s">
        <v>1</v>
      </c>
      <c r="H173" s="16" t="s">
        <v>959</v>
      </c>
    </row>
    <row r="174" spans="1:8" ht="15" customHeight="1" x14ac:dyDescent="0.2">
      <c r="A174" s="17" t="s">
        <v>842</v>
      </c>
      <c r="B174" s="10">
        <v>43629</v>
      </c>
      <c r="C174" s="11" t="s">
        <v>103</v>
      </c>
      <c r="D174" s="12">
        <v>30.8</v>
      </c>
      <c r="E174" s="13">
        <v>0</v>
      </c>
      <c r="F174" s="14">
        <v>30.8</v>
      </c>
      <c r="G174" s="17" t="s">
        <v>54</v>
      </c>
      <c r="H174" s="16" t="s">
        <v>959</v>
      </c>
    </row>
    <row r="175" spans="1:8" x14ac:dyDescent="0.2">
      <c r="A175" s="17" t="s">
        <v>842</v>
      </c>
      <c r="B175" s="10">
        <v>43641</v>
      </c>
      <c r="C175" s="11" t="s">
        <v>104</v>
      </c>
      <c r="D175" s="12">
        <v>11.44</v>
      </c>
      <c r="E175" s="13">
        <v>0</v>
      </c>
      <c r="F175" s="14">
        <v>11.44</v>
      </c>
      <c r="G175" s="17" t="s">
        <v>54</v>
      </c>
      <c r="H175" s="16" t="s">
        <v>959</v>
      </c>
    </row>
    <row r="176" spans="1:8" ht="15" customHeight="1" x14ac:dyDescent="0.2">
      <c r="A176" s="17" t="s">
        <v>842</v>
      </c>
      <c r="B176" s="10">
        <v>43643</v>
      </c>
      <c r="C176" s="11" t="s">
        <v>105</v>
      </c>
      <c r="D176" s="12">
        <v>13.64</v>
      </c>
      <c r="E176" s="13">
        <v>0</v>
      </c>
      <c r="F176" s="14">
        <v>13.64</v>
      </c>
      <c r="G176" s="17" t="s">
        <v>54</v>
      </c>
      <c r="H176" s="16" t="s">
        <v>959</v>
      </c>
    </row>
    <row r="177" spans="1:8" ht="15" customHeight="1" x14ac:dyDescent="0.2">
      <c r="A177" s="16" t="s">
        <v>843</v>
      </c>
      <c r="B177" s="10">
        <v>43612</v>
      </c>
      <c r="C177" s="11" t="s">
        <v>106</v>
      </c>
      <c r="D177" s="12">
        <v>375</v>
      </c>
      <c r="E177" s="13">
        <v>0.21</v>
      </c>
      <c r="F177" s="14">
        <v>453.75</v>
      </c>
      <c r="G177" s="17" t="s">
        <v>6</v>
      </c>
      <c r="H177" s="16" t="s">
        <v>968</v>
      </c>
    </row>
    <row r="178" spans="1:8" ht="15" customHeight="1" x14ac:dyDescent="0.2">
      <c r="A178" s="16" t="s">
        <v>843</v>
      </c>
      <c r="B178" s="10">
        <v>43612</v>
      </c>
      <c r="C178" s="11" t="s">
        <v>107</v>
      </c>
      <c r="D178" s="12">
        <v>375</v>
      </c>
      <c r="E178" s="13">
        <v>0.21</v>
      </c>
      <c r="F178" s="14">
        <v>453.75</v>
      </c>
      <c r="G178" s="17" t="s">
        <v>6</v>
      </c>
      <c r="H178" s="16" t="s">
        <v>968</v>
      </c>
    </row>
    <row r="179" spans="1:8" ht="15" customHeight="1" x14ac:dyDescent="0.2">
      <c r="A179" s="16" t="s">
        <v>17</v>
      </c>
      <c r="B179" s="10">
        <v>43514</v>
      </c>
      <c r="C179" s="11" t="s">
        <v>523</v>
      </c>
      <c r="D179" s="12">
        <v>495.87</v>
      </c>
      <c r="E179" s="13">
        <v>0.21</v>
      </c>
      <c r="F179" s="14">
        <v>600.0027</v>
      </c>
      <c r="G179" s="17" t="s">
        <v>11</v>
      </c>
      <c r="H179" s="16" t="s">
        <v>969</v>
      </c>
    </row>
    <row r="180" spans="1:8" x14ac:dyDescent="0.2">
      <c r="A180" s="16" t="s">
        <v>17</v>
      </c>
      <c r="B180" s="10">
        <v>43521</v>
      </c>
      <c r="C180" s="11" t="s">
        <v>524</v>
      </c>
      <c r="D180" s="12">
        <v>90</v>
      </c>
      <c r="E180" s="13">
        <v>0.21</v>
      </c>
      <c r="F180" s="14">
        <v>108.9</v>
      </c>
      <c r="G180" s="17" t="s">
        <v>11</v>
      </c>
      <c r="H180" s="16" t="s">
        <v>969</v>
      </c>
    </row>
    <row r="181" spans="1:8" ht="15" customHeight="1" x14ac:dyDescent="0.2">
      <c r="A181" s="16" t="s">
        <v>17</v>
      </c>
      <c r="B181" s="10">
        <v>43550</v>
      </c>
      <c r="C181" s="11" t="s">
        <v>525</v>
      </c>
      <c r="D181" s="12">
        <v>100</v>
      </c>
      <c r="E181" s="13">
        <v>0.21</v>
      </c>
      <c r="F181" s="14">
        <v>121</v>
      </c>
      <c r="G181" s="17" t="s">
        <v>2</v>
      </c>
      <c r="H181" s="16" t="s">
        <v>969</v>
      </c>
    </row>
    <row r="182" spans="1:8" ht="15" customHeight="1" x14ac:dyDescent="0.2">
      <c r="A182" s="16" t="s">
        <v>17</v>
      </c>
      <c r="B182" s="10">
        <v>43593</v>
      </c>
      <c r="C182" s="11" t="s">
        <v>108</v>
      </c>
      <c r="D182" s="12">
        <v>75</v>
      </c>
      <c r="E182" s="13">
        <v>0.21</v>
      </c>
      <c r="F182" s="14">
        <v>90.75</v>
      </c>
      <c r="G182" s="17" t="s">
        <v>2</v>
      </c>
      <c r="H182" s="16" t="s">
        <v>969</v>
      </c>
    </row>
    <row r="183" spans="1:8" ht="15" customHeight="1" x14ac:dyDescent="0.2">
      <c r="A183" s="16" t="s">
        <v>17</v>
      </c>
      <c r="B183" s="10">
        <v>43606</v>
      </c>
      <c r="C183" s="11" t="s">
        <v>109</v>
      </c>
      <c r="D183" s="12">
        <v>100</v>
      </c>
      <c r="E183" s="13">
        <v>0.21</v>
      </c>
      <c r="F183" s="14">
        <v>121</v>
      </c>
      <c r="G183" s="17" t="s">
        <v>2</v>
      </c>
      <c r="H183" s="16" t="s">
        <v>969</v>
      </c>
    </row>
    <row r="184" spans="1:8" ht="15" customHeight="1" x14ac:dyDescent="0.2">
      <c r="A184" s="16" t="s">
        <v>17</v>
      </c>
      <c r="B184" s="10">
        <v>43606</v>
      </c>
      <c r="C184" s="11" t="s">
        <v>110</v>
      </c>
      <c r="D184" s="12">
        <v>100</v>
      </c>
      <c r="E184" s="13">
        <v>0.21</v>
      </c>
      <c r="F184" s="14">
        <v>121</v>
      </c>
      <c r="G184" s="17" t="s">
        <v>2</v>
      </c>
      <c r="H184" s="16" t="s">
        <v>969</v>
      </c>
    </row>
    <row r="185" spans="1:8" ht="15" customHeight="1" x14ac:dyDescent="0.2">
      <c r="A185" s="16" t="s">
        <v>17</v>
      </c>
      <c r="B185" s="10">
        <v>43615</v>
      </c>
      <c r="C185" s="11" t="s">
        <v>111</v>
      </c>
      <c r="D185" s="12">
        <v>980</v>
      </c>
      <c r="E185" s="13">
        <v>0.21</v>
      </c>
      <c r="F185" s="14">
        <v>1185.8</v>
      </c>
      <c r="G185" s="17" t="s">
        <v>2</v>
      </c>
      <c r="H185" s="16" t="s">
        <v>969</v>
      </c>
    </row>
    <row r="186" spans="1:8" ht="15" customHeight="1" x14ac:dyDescent="0.2">
      <c r="A186" s="22" t="s">
        <v>112</v>
      </c>
      <c r="B186" s="23">
        <v>43636</v>
      </c>
      <c r="C186" s="24" t="s">
        <v>113</v>
      </c>
      <c r="D186" s="18">
        <v>200</v>
      </c>
      <c r="E186" s="19">
        <v>0.21</v>
      </c>
      <c r="F186" s="20">
        <v>242</v>
      </c>
      <c r="G186" s="21" t="s">
        <v>12</v>
      </c>
      <c r="H186" s="22" t="s">
        <v>948</v>
      </c>
    </row>
    <row r="187" spans="1:8" ht="15" customHeight="1" x14ac:dyDescent="0.2">
      <c r="A187" s="16" t="s">
        <v>844</v>
      </c>
      <c r="B187" s="10">
        <v>43466</v>
      </c>
      <c r="C187" s="11" t="s">
        <v>526</v>
      </c>
      <c r="D187" s="12">
        <v>25.07</v>
      </c>
      <c r="E187" s="13">
        <v>0.21</v>
      </c>
      <c r="F187" s="14">
        <v>30.334699999999998</v>
      </c>
      <c r="G187" s="17" t="s">
        <v>3</v>
      </c>
      <c r="H187" s="16" t="s">
        <v>970</v>
      </c>
    </row>
    <row r="188" spans="1:8" ht="15" customHeight="1" x14ac:dyDescent="0.2">
      <c r="A188" s="16" t="s">
        <v>844</v>
      </c>
      <c r="B188" s="10">
        <v>43497</v>
      </c>
      <c r="C188" s="11" t="s">
        <v>527</v>
      </c>
      <c r="D188" s="12">
        <v>25.07</v>
      </c>
      <c r="E188" s="13">
        <v>0.21</v>
      </c>
      <c r="F188" s="14">
        <v>30.334699999999998</v>
      </c>
      <c r="G188" s="17" t="s">
        <v>3</v>
      </c>
      <c r="H188" s="16" t="s">
        <v>970</v>
      </c>
    </row>
    <row r="189" spans="1:8" ht="15" customHeight="1" x14ac:dyDescent="0.2">
      <c r="A189" s="16" t="s">
        <v>844</v>
      </c>
      <c r="B189" s="10">
        <v>43525</v>
      </c>
      <c r="C189" s="11" t="s">
        <v>528</v>
      </c>
      <c r="D189" s="12">
        <v>17.78</v>
      </c>
      <c r="E189" s="13">
        <v>0.21</v>
      </c>
      <c r="F189" s="14">
        <v>21.5138</v>
      </c>
      <c r="G189" s="17" t="s">
        <v>3</v>
      </c>
      <c r="H189" s="16" t="s">
        <v>970</v>
      </c>
    </row>
    <row r="190" spans="1:8" ht="15" customHeight="1" x14ac:dyDescent="0.2">
      <c r="A190" s="16" t="s">
        <v>844</v>
      </c>
      <c r="B190" s="10">
        <v>43556</v>
      </c>
      <c r="C190" s="11" t="s">
        <v>114</v>
      </c>
      <c r="D190" s="12">
        <v>32.479999999999997</v>
      </c>
      <c r="E190" s="13">
        <v>0.21</v>
      </c>
      <c r="F190" s="14">
        <v>39.300799999999995</v>
      </c>
      <c r="G190" s="17" t="s">
        <v>3</v>
      </c>
      <c r="H190" s="16" t="s">
        <v>970</v>
      </c>
    </row>
    <row r="191" spans="1:8" ht="15" customHeight="1" x14ac:dyDescent="0.2">
      <c r="A191" s="16" t="s">
        <v>844</v>
      </c>
      <c r="B191" s="10">
        <v>43586</v>
      </c>
      <c r="C191" s="11" t="s">
        <v>115</v>
      </c>
      <c r="D191" s="12">
        <v>28.56</v>
      </c>
      <c r="E191" s="13">
        <v>0.21</v>
      </c>
      <c r="F191" s="14">
        <v>34.557600000000001</v>
      </c>
      <c r="G191" s="17" t="s">
        <v>3</v>
      </c>
      <c r="H191" s="16" t="s">
        <v>970</v>
      </c>
    </row>
    <row r="192" spans="1:8" ht="15" customHeight="1" x14ac:dyDescent="0.2">
      <c r="A192" s="16" t="s">
        <v>844</v>
      </c>
      <c r="B192" s="10">
        <v>43617</v>
      </c>
      <c r="C192" s="11" t="s">
        <v>116</v>
      </c>
      <c r="D192" s="12">
        <v>40.94</v>
      </c>
      <c r="E192" s="13">
        <v>0.21</v>
      </c>
      <c r="F192" s="14">
        <v>49.537399999999998</v>
      </c>
      <c r="G192" s="17" t="s">
        <v>3</v>
      </c>
      <c r="H192" s="16" t="s">
        <v>970</v>
      </c>
    </row>
    <row r="193" spans="1:8" ht="15" customHeight="1" x14ac:dyDescent="0.2">
      <c r="A193" s="17" t="s">
        <v>845</v>
      </c>
      <c r="B193" s="10">
        <v>43493</v>
      </c>
      <c r="C193" s="11" t="s">
        <v>529</v>
      </c>
      <c r="D193" s="12">
        <v>193.77</v>
      </c>
      <c r="E193" s="13">
        <v>0</v>
      </c>
      <c r="F193" s="14">
        <v>193.77</v>
      </c>
      <c r="G193" s="15" t="s">
        <v>1</v>
      </c>
      <c r="H193" s="16" t="s">
        <v>959</v>
      </c>
    </row>
    <row r="194" spans="1:8" ht="15" customHeight="1" x14ac:dyDescent="0.2">
      <c r="A194" s="17" t="s">
        <v>845</v>
      </c>
      <c r="B194" s="10">
        <v>43497</v>
      </c>
      <c r="C194" s="11" t="s">
        <v>530</v>
      </c>
      <c r="D194" s="12">
        <v>46.31</v>
      </c>
      <c r="E194" s="13">
        <v>0</v>
      </c>
      <c r="F194" s="14">
        <v>46.31</v>
      </c>
      <c r="G194" s="15" t="s">
        <v>1</v>
      </c>
      <c r="H194" s="16" t="s">
        <v>959</v>
      </c>
    </row>
    <row r="195" spans="1:8" ht="15" customHeight="1" x14ac:dyDescent="0.2">
      <c r="A195" s="17" t="s">
        <v>845</v>
      </c>
      <c r="B195" s="10">
        <v>43504</v>
      </c>
      <c r="C195" s="11" t="s">
        <v>531</v>
      </c>
      <c r="D195" s="12">
        <v>166.48</v>
      </c>
      <c r="E195" s="13">
        <v>0</v>
      </c>
      <c r="F195" s="14">
        <v>166.48</v>
      </c>
      <c r="G195" s="15" t="s">
        <v>1</v>
      </c>
      <c r="H195" s="16" t="s">
        <v>959</v>
      </c>
    </row>
    <row r="196" spans="1:8" ht="15" customHeight="1" x14ac:dyDescent="0.2">
      <c r="A196" s="17" t="s">
        <v>845</v>
      </c>
      <c r="B196" s="10">
        <v>43547</v>
      </c>
      <c r="C196" s="11" t="s">
        <v>532</v>
      </c>
      <c r="D196" s="12">
        <v>46.31</v>
      </c>
      <c r="E196" s="13">
        <v>0</v>
      </c>
      <c r="F196" s="14">
        <v>46.31</v>
      </c>
      <c r="G196" s="15" t="s">
        <v>1</v>
      </c>
      <c r="H196" s="16" t="s">
        <v>959</v>
      </c>
    </row>
    <row r="197" spans="1:8" ht="15" customHeight="1" x14ac:dyDescent="0.2">
      <c r="A197" s="17" t="s">
        <v>845</v>
      </c>
      <c r="B197" s="10">
        <v>43554</v>
      </c>
      <c r="C197" s="11" t="s">
        <v>533</v>
      </c>
      <c r="D197" s="12">
        <v>170.58</v>
      </c>
      <c r="E197" s="13">
        <v>0</v>
      </c>
      <c r="F197" s="14">
        <v>170.58</v>
      </c>
      <c r="G197" s="15" t="s">
        <v>1</v>
      </c>
      <c r="H197" s="16" t="s">
        <v>959</v>
      </c>
    </row>
    <row r="198" spans="1:8" ht="15" customHeight="1" x14ac:dyDescent="0.2">
      <c r="A198" s="17" t="s">
        <v>845</v>
      </c>
      <c r="B198" s="10">
        <v>43557</v>
      </c>
      <c r="C198" s="11" t="s">
        <v>117</v>
      </c>
      <c r="D198" s="12">
        <v>46.31</v>
      </c>
      <c r="E198" s="13">
        <v>0</v>
      </c>
      <c r="F198" s="14">
        <v>46.31</v>
      </c>
      <c r="G198" s="17" t="s">
        <v>1</v>
      </c>
      <c r="H198" s="16" t="s">
        <v>959</v>
      </c>
    </row>
    <row r="199" spans="1:8" ht="15" customHeight="1" x14ac:dyDescent="0.2">
      <c r="A199" s="17" t="s">
        <v>845</v>
      </c>
      <c r="B199" s="10">
        <v>43636</v>
      </c>
      <c r="C199" s="11" t="s">
        <v>118</v>
      </c>
      <c r="D199" s="12">
        <v>46.31</v>
      </c>
      <c r="E199" s="13">
        <v>0</v>
      </c>
      <c r="F199" s="14">
        <v>46.31</v>
      </c>
      <c r="G199" s="17" t="s">
        <v>1</v>
      </c>
      <c r="H199" s="16" t="s">
        <v>959</v>
      </c>
    </row>
    <row r="200" spans="1:8" ht="15" customHeight="1" x14ac:dyDescent="0.2">
      <c r="A200" s="16" t="s">
        <v>846</v>
      </c>
      <c r="B200" s="10">
        <v>43515</v>
      </c>
      <c r="C200" s="11" t="s">
        <v>534</v>
      </c>
      <c r="D200" s="12">
        <v>7.73</v>
      </c>
      <c r="E200" s="13">
        <v>0.1</v>
      </c>
      <c r="F200" s="14">
        <v>8.5030000000000001</v>
      </c>
      <c r="G200" s="15" t="s">
        <v>1</v>
      </c>
      <c r="H200" s="16" t="s">
        <v>940</v>
      </c>
    </row>
    <row r="201" spans="1:8" ht="15" customHeight="1" x14ac:dyDescent="0.2">
      <c r="A201" s="16" t="s">
        <v>847</v>
      </c>
      <c r="B201" s="10">
        <v>43508</v>
      </c>
      <c r="C201" s="11" t="s">
        <v>535</v>
      </c>
      <c r="D201" s="12">
        <v>18.96</v>
      </c>
      <c r="E201" s="13">
        <v>0.21</v>
      </c>
      <c r="F201" s="14">
        <v>22.941600000000001</v>
      </c>
      <c r="G201" s="17" t="s">
        <v>932</v>
      </c>
      <c r="H201" s="16" t="s">
        <v>946</v>
      </c>
    </row>
    <row r="202" spans="1:8" ht="15" customHeight="1" x14ac:dyDescent="0.2">
      <c r="A202" s="16" t="s">
        <v>847</v>
      </c>
      <c r="B202" s="10">
        <v>43509</v>
      </c>
      <c r="C202" s="11" t="s">
        <v>536</v>
      </c>
      <c r="D202" s="12">
        <v>13.76</v>
      </c>
      <c r="E202" s="13">
        <v>0.21</v>
      </c>
      <c r="F202" s="14">
        <v>16.6496</v>
      </c>
      <c r="G202" s="17" t="s">
        <v>932</v>
      </c>
      <c r="H202" s="16" t="s">
        <v>946</v>
      </c>
    </row>
    <row r="203" spans="1:8" ht="15" customHeight="1" x14ac:dyDescent="0.2">
      <c r="A203" s="16" t="s">
        <v>847</v>
      </c>
      <c r="B203" s="10">
        <v>43524</v>
      </c>
      <c r="C203" s="11" t="s">
        <v>537</v>
      </c>
      <c r="D203" s="12">
        <v>5</v>
      </c>
      <c r="E203" s="13">
        <v>0.21</v>
      </c>
      <c r="F203" s="14">
        <v>6.05</v>
      </c>
      <c r="G203" s="17" t="s">
        <v>13</v>
      </c>
      <c r="H203" s="16" t="s">
        <v>946</v>
      </c>
    </row>
    <row r="204" spans="1:8" ht="15" customHeight="1" x14ac:dyDescent="0.2">
      <c r="A204" s="16" t="s">
        <v>847</v>
      </c>
      <c r="B204" s="10">
        <v>43560</v>
      </c>
      <c r="C204" s="11" t="s">
        <v>119</v>
      </c>
      <c r="D204" s="12">
        <v>8.26</v>
      </c>
      <c r="E204" s="13">
        <v>0.21</v>
      </c>
      <c r="F204" s="14">
        <v>9.9946000000000002</v>
      </c>
      <c r="G204" s="17" t="s">
        <v>13</v>
      </c>
      <c r="H204" s="16" t="s">
        <v>946</v>
      </c>
    </row>
    <row r="205" spans="1:8" ht="15" customHeight="1" x14ac:dyDescent="0.2">
      <c r="A205" s="16" t="s">
        <v>848</v>
      </c>
      <c r="B205" s="10">
        <v>43489</v>
      </c>
      <c r="C205" s="11" t="s">
        <v>538</v>
      </c>
      <c r="D205" s="12">
        <v>25.12</v>
      </c>
      <c r="E205" s="13">
        <v>0.21</v>
      </c>
      <c r="F205" s="14">
        <v>30.395200000000003</v>
      </c>
      <c r="G205" s="15" t="s">
        <v>1</v>
      </c>
      <c r="H205" s="16" t="s">
        <v>962</v>
      </c>
    </row>
    <row r="206" spans="1:8" ht="15" customHeight="1" x14ac:dyDescent="0.2">
      <c r="A206" s="16" t="s">
        <v>539</v>
      </c>
      <c r="B206" s="10">
        <v>43476</v>
      </c>
      <c r="C206" s="11" t="s">
        <v>540</v>
      </c>
      <c r="D206" s="12">
        <v>16.53</v>
      </c>
      <c r="E206" s="13">
        <v>0.21</v>
      </c>
      <c r="F206" s="14">
        <v>20.001300000000001</v>
      </c>
      <c r="G206" s="17" t="s">
        <v>932</v>
      </c>
      <c r="H206" s="16" t="s">
        <v>962</v>
      </c>
    </row>
    <row r="207" spans="1:8" ht="15" customHeight="1" x14ac:dyDescent="0.2">
      <c r="A207" s="16" t="s">
        <v>539</v>
      </c>
      <c r="B207" s="10">
        <v>43549</v>
      </c>
      <c r="C207" s="11" t="s">
        <v>541</v>
      </c>
      <c r="D207" s="12">
        <v>37.6</v>
      </c>
      <c r="E207" s="13">
        <v>0.21</v>
      </c>
      <c r="F207" s="14">
        <v>45.496000000000002</v>
      </c>
      <c r="G207" s="17" t="s">
        <v>1</v>
      </c>
      <c r="H207" s="16" t="s">
        <v>962</v>
      </c>
    </row>
    <row r="208" spans="1:8" x14ac:dyDescent="0.2">
      <c r="A208" s="16" t="s">
        <v>857</v>
      </c>
      <c r="B208" s="10">
        <v>43620</v>
      </c>
      <c r="C208" s="11" t="s">
        <v>120</v>
      </c>
      <c r="D208" s="12">
        <v>300</v>
      </c>
      <c r="E208" s="13">
        <v>0.21</v>
      </c>
      <c r="F208" s="14">
        <v>363</v>
      </c>
      <c r="G208" s="17" t="s">
        <v>22</v>
      </c>
      <c r="H208" s="16" t="s">
        <v>971</v>
      </c>
    </row>
    <row r="209" spans="1:8" ht="15" customHeight="1" x14ac:dyDescent="0.2">
      <c r="A209" s="16" t="s">
        <v>849</v>
      </c>
      <c r="B209" s="10">
        <v>43480</v>
      </c>
      <c r="C209" s="11" t="s">
        <v>542</v>
      </c>
      <c r="D209" s="12">
        <v>479</v>
      </c>
      <c r="E209" s="13">
        <v>0.21</v>
      </c>
      <c r="F209" s="14">
        <v>579.59</v>
      </c>
      <c r="G209" s="17" t="s">
        <v>26</v>
      </c>
      <c r="H209" s="16" t="s">
        <v>972</v>
      </c>
    </row>
    <row r="210" spans="1:8" ht="15" customHeight="1" x14ac:dyDescent="0.2">
      <c r="A210" s="16" t="s">
        <v>849</v>
      </c>
      <c r="B210" s="10">
        <v>43501</v>
      </c>
      <c r="C210" s="11" t="s">
        <v>543</v>
      </c>
      <c r="D210" s="12">
        <v>847.5</v>
      </c>
      <c r="E210" s="13">
        <v>0.04</v>
      </c>
      <c r="F210" s="14">
        <v>881.4</v>
      </c>
      <c r="G210" s="17" t="s">
        <v>26</v>
      </c>
      <c r="H210" s="16" t="s">
        <v>972</v>
      </c>
    </row>
    <row r="211" spans="1:8" ht="15" customHeight="1" x14ac:dyDescent="0.2">
      <c r="A211" s="16" t="s">
        <v>849</v>
      </c>
      <c r="B211" s="10">
        <v>43510</v>
      </c>
      <c r="C211" s="11" t="s">
        <v>544</v>
      </c>
      <c r="D211" s="12">
        <v>720</v>
      </c>
      <c r="E211" s="13">
        <v>0.04</v>
      </c>
      <c r="F211" s="14">
        <v>748.8</v>
      </c>
      <c r="G211" s="17" t="s">
        <v>26</v>
      </c>
      <c r="H211" s="16" t="s">
        <v>965</v>
      </c>
    </row>
    <row r="212" spans="1:8" ht="15" customHeight="1" x14ac:dyDescent="0.2">
      <c r="A212" s="16" t="s">
        <v>849</v>
      </c>
      <c r="B212" s="10">
        <v>43566</v>
      </c>
      <c r="C212" s="11" t="s">
        <v>121</v>
      </c>
      <c r="D212" s="12">
        <v>2000</v>
      </c>
      <c r="E212" s="13">
        <v>0.04</v>
      </c>
      <c r="F212" s="14">
        <v>2080</v>
      </c>
      <c r="G212" s="17" t="s">
        <v>11</v>
      </c>
      <c r="H212" s="16" t="s">
        <v>965</v>
      </c>
    </row>
    <row r="213" spans="1:8" ht="15" customHeight="1" x14ac:dyDescent="0.2">
      <c r="A213" s="16" t="s">
        <v>545</v>
      </c>
      <c r="B213" s="10">
        <v>43473</v>
      </c>
      <c r="C213" s="11" t="s">
        <v>547</v>
      </c>
      <c r="D213" s="12">
        <v>450</v>
      </c>
      <c r="E213" s="13">
        <v>0</v>
      </c>
      <c r="F213" s="14">
        <v>450</v>
      </c>
      <c r="G213" s="17" t="s">
        <v>19</v>
      </c>
      <c r="H213" s="16" t="s">
        <v>953</v>
      </c>
    </row>
    <row r="214" spans="1:8" ht="15" customHeight="1" x14ac:dyDescent="0.2">
      <c r="A214" s="16" t="s">
        <v>545</v>
      </c>
      <c r="B214" s="10">
        <v>43473</v>
      </c>
      <c r="C214" s="11" t="s">
        <v>548</v>
      </c>
      <c r="D214" s="12">
        <v>450</v>
      </c>
      <c r="E214" s="13">
        <v>0</v>
      </c>
      <c r="F214" s="14">
        <v>450</v>
      </c>
      <c r="G214" s="17" t="s">
        <v>19</v>
      </c>
      <c r="H214" s="16" t="s">
        <v>953</v>
      </c>
    </row>
    <row r="215" spans="1:8" x14ac:dyDescent="0.2">
      <c r="A215" s="16" t="s">
        <v>545</v>
      </c>
      <c r="B215" s="10">
        <v>43473</v>
      </c>
      <c r="C215" s="11" t="s">
        <v>549</v>
      </c>
      <c r="D215" s="12">
        <v>450</v>
      </c>
      <c r="E215" s="13">
        <v>0</v>
      </c>
      <c r="F215" s="14">
        <v>450</v>
      </c>
      <c r="G215" s="9" t="s">
        <v>19</v>
      </c>
      <c r="H215" s="16" t="s">
        <v>953</v>
      </c>
    </row>
    <row r="216" spans="1:8" x14ac:dyDescent="0.2">
      <c r="A216" s="16" t="s">
        <v>545</v>
      </c>
      <c r="B216" s="10">
        <v>43473</v>
      </c>
      <c r="C216" s="11" t="s">
        <v>546</v>
      </c>
      <c r="D216" s="12">
        <v>450</v>
      </c>
      <c r="E216" s="13">
        <v>0</v>
      </c>
      <c r="F216" s="14">
        <v>450</v>
      </c>
      <c r="G216" s="9" t="s">
        <v>19</v>
      </c>
      <c r="H216" s="16" t="s">
        <v>953</v>
      </c>
    </row>
    <row r="217" spans="1:8" x14ac:dyDescent="0.2">
      <c r="A217" s="16" t="s">
        <v>545</v>
      </c>
      <c r="B217" s="10">
        <v>43473</v>
      </c>
      <c r="C217" s="11" t="s">
        <v>550</v>
      </c>
      <c r="D217" s="12">
        <v>450</v>
      </c>
      <c r="E217" s="13">
        <v>0</v>
      </c>
      <c r="F217" s="14">
        <v>450</v>
      </c>
      <c r="G217" s="9" t="s">
        <v>19</v>
      </c>
      <c r="H217" s="16" t="s">
        <v>953</v>
      </c>
    </row>
    <row r="218" spans="1:8" ht="15" customHeight="1" x14ac:dyDescent="0.2">
      <c r="A218" s="16" t="s">
        <v>858</v>
      </c>
      <c r="B218" s="10">
        <v>43537</v>
      </c>
      <c r="C218" s="11" t="s">
        <v>551</v>
      </c>
      <c r="D218" s="12">
        <v>194.69499999999999</v>
      </c>
      <c r="E218" s="13">
        <v>0.21</v>
      </c>
      <c r="F218" s="14">
        <v>235.58094999999997</v>
      </c>
      <c r="G218" s="15" t="s">
        <v>1</v>
      </c>
      <c r="H218" s="16" t="s">
        <v>973</v>
      </c>
    </row>
    <row r="219" spans="1:8" x14ac:dyDescent="0.2">
      <c r="A219" s="16" t="s">
        <v>122</v>
      </c>
      <c r="B219" s="10">
        <v>43637</v>
      </c>
      <c r="C219" s="11" t="s">
        <v>123</v>
      </c>
      <c r="D219" s="12">
        <v>25.89</v>
      </c>
      <c r="E219" s="13">
        <v>0.21</v>
      </c>
      <c r="F219" s="14">
        <v>31.326900000000002</v>
      </c>
      <c r="G219" s="17" t="s">
        <v>6</v>
      </c>
      <c r="H219" s="16" t="s">
        <v>973</v>
      </c>
    </row>
    <row r="220" spans="1:8" x14ac:dyDescent="0.2">
      <c r="A220" s="16" t="s">
        <v>124</v>
      </c>
      <c r="B220" s="10">
        <v>43622</v>
      </c>
      <c r="C220" s="11" t="s">
        <v>125</v>
      </c>
      <c r="D220" s="12">
        <v>600</v>
      </c>
      <c r="E220" s="13">
        <v>0.21</v>
      </c>
      <c r="F220" s="14">
        <v>726</v>
      </c>
      <c r="G220" s="17" t="s">
        <v>2</v>
      </c>
      <c r="H220" s="16" t="s">
        <v>969</v>
      </c>
    </row>
    <row r="221" spans="1:8" ht="23.25" customHeight="1" x14ac:dyDescent="0.2">
      <c r="A221" s="26" t="s">
        <v>552</v>
      </c>
      <c r="B221" s="27">
        <v>43479</v>
      </c>
      <c r="C221" s="28" t="s">
        <v>553</v>
      </c>
      <c r="D221" s="29">
        <v>500</v>
      </c>
      <c r="E221" s="30">
        <v>0</v>
      </c>
      <c r="F221" s="31">
        <v>500</v>
      </c>
      <c r="G221" s="33" t="s">
        <v>16</v>
      </c>
      <c r="H221" s="32" t="s">
        <v>952</v>
      </c>
    </row>
    <row r="222" spans="1:8" x14ac:dyDescent="0.2">
      <c r="A222" s="16" t="s">
        <v>126</v>
      </c>
      <c r="B222" s="10">
        <v>43626</v>
      </c>
      <c r="C222" s="11" t="s">
        <v>127</v>
      </c>
      <c r="D222" s="12">
        <v>37.19</v>
      </c>
      <c r="E222" s="13">
        <v>0.21</v>
      </c>
      <c r="F222" s="14">
        <v>44.999899999999997</v>
      </c>
      <c r="G222" s="17" t="s">
        <v>54</v>
      </c>
      <c r="H222" s="16" t="s">
        <v>936</v>
      </c>
    </row>
    <row r="223" spans="1:8" x14ac:dyDescent="0.2">
      <c r="A223" s="16" t="s">
        <v>850</v>
      </c>
      <c r="B223" s="10">
        <v>43480</v>
      </c>
      <c r="C223" s="11" t="s">
        <v>554</v>
      </c>
      <c r="D223" s="12">
        <f>5950-1785</f>
        <v>4165</v>
      </c>
      <c r="E223" s="13">
        <v>0.21</v>
      </c>
      <c r="F223" s="14">
        <f>+D223*1.21</f>
        <v>5039.6499999999996</v>
      </c>
      <c r="G223" s="17" t="s">
        <v>12</v>
      </c>
      <c r="H223" s="16" t="s">
        <v>974</v>
      </c>
    </row>
    <row r="224" spans="1:8" x14ac:dyDescent="0.2">
      <c r="A224" s="16" t="s">
        <v>850</v>
      </c>
      <c r="B224" s="10">
        <v>43480</v>
      </c>
      <c r="C224" s="11" t="s">
        <v>555</v>
      </c>
      <c r="D224" s="12">
        <v>1785</v>
      </c>
      <c r="E224" s="13">
        <v>0.21</v>
      </c>
      <c r="F224" s="14">
        <v>2159.85</v>
      </c>
      <c r="G224" s="17" t="s">
        <v>12</v>
      </c>
      <c r="H224" s="16" t="s">
        <v>974</v>
      </c>
    </row>
    <row r="225" spans="1:8" x14ac:dyDescent="0.2">
      <c r="A225" s="16" t="s">
        <v>128</v>
      </c>
      <c r="B225" s="10">
        <v>43594</v>
      </c>
      <c r="C225" s="11" t="s">
        <v>129</v>
      </c>
      <c r="D225" s="12">
        <v>2250</v>
      </c>
      <c r="E225" s="13">
        <v>0.21</v>
      </c>
      <c r="F225" s="14">
        <v>2722.5</v>
      </c>
      <c r="G225" s="17" t="s">
        <v>31</v>
      </c>
      <c r="H225" s="16" t="s">
        <v>944</v>
      </c>
    </row>
    <row r="226" spans="1:8" x14ac:dyDescent="0.2">
      <c r="A226" s="16" t="s">
        <v>851</v>
      </c>
      <c r="B226" s="10">
        <v>43571</v>
      </c>
      <c r="C226" s="11" t="s">
        <v>130</v>
      </c>
      <c r="D226" s="12">
        <v>13.38</v>
      </c>
      <c r="E226" s="13">
        <v>0.21</v>
      </c>
      <c r="F226" s="14">
        <v>16.189800000000002</v>
      </c>
      <c r="G226" s="17" t="s">
        <v>2</v>
      </c>
      <c r="H226" s="16" t="s">
        <v>954</v>
      </c>
    </row>
    <row r="227" spans="1:8" x14ac:dyDescent="0.2">
      <c r="A227" s="16" t="s">
        <v>851</v>
      </c>
      <c r="B227" s="10">
        <v>43605</v>
      </c>
      <c r="C227" s="11" t="s">
        <v>131</v>
      </c>
      <c r="D227" s="12">
        <v>10.15</v>
      </c>
      <c r="E227" s="13">
        <v>0.21</v>
      </c>
      <c r="F227" s="14">
        <v>12.281500000000001</v>
      </c>
      <c r="G227" s="17" t="s">
        <v>2</v>
      </c>
      <c r="H227" s="16" t="s">
        <v>954</v>
      </c>
    </row>
    <row r="228" spans="1:8" x14ac:dyDescent="0.2">
      <c r="A228" s="16" t="s">
        <v>556</v>
      </c>
      <c r="B228" s="10">
        <v>43475</v>
      </c>
      <c r="C228" s="11" t="s">
        <v>557</v>
      </c>
      <c r="D228" s="12">
        <v>176.47</v>
      </c>
      <c r="E228" s="13">
        <v>0</v>
      </c>
      <c r="F228" s="14">
        <v>176.47</v>
      </c>
      <c r="G228" s="17" t="s">
        <v>11</v>
      </c>
      <c r="H228" s="16" t="s">
        <v>945</v>
      </c>
    </row>
    <row r="229" spans="1:8" x14ac:dyDescent="0.2">
      <c r="A229" s="16" t="s">
        <v>132</v>
      </c>
      <c r="B229" s="10">
        <v>43605</v>
      </c>
      <c r="C229" s="11" t="s">
        <v>133</v>
      </c>
      <c r="D229" s="12">
        <v>70</v>
      </c>
      <c r="E229" s="13">
        <v>0.21</v>
      </c>
      <c r="F229" s="14">
        <v>84.7</v>
      </c>
      <c r="G229" s="17" t="s">
        <v>11</v>
      </c>
      <c r="H229" s="16" t="s">
        <v>969</v>
      </c>
    </row>
    <row r="230" spans="1:8" x14ac:dyDescent="0.2">
      <c r="A230" s="16" t="s">
        <v>558</v>
      </c>
      <c r="B230" s="10">
        <v>43523</v>
      </c>
      <c r="C230" s="11" t="s">
        <v>559</v>
      </c>
      <c r="D230" s="12">
        <v>39.9</v>
      </c>
      <c r="E230" s="13">
        <v>0</v>
      </c>
      <c r="F230" s="14">
        <v>39.9</v>
      </c>
      <c r="G230" s="17" t="s">
        <v>925</v>
      </c>
      <c r="H230" s="16" t="s">
        <v>963</v>
      </c>
    </row>
    <row r="231" spans="1:8" x14ac:dyDescent="0.2">
      <c r="A231" s="16" t="s">
        <v>560</v>
      </c>
      <c r="B231" s="10">
        <v>43514</v>
      </c>
      <c r="C231" s="11" t="s">
        <v>561</v>
      </c>
      <c r="D231" s="12">
        <v>6.91</v>
      </c>
      <c r="E231" s="13">
        <v>0.1</v>
      </c>
      <c r="F231" s="14">
        <v>7.601</v>
      </c>
      <c r="G231" s="15" t="s">
        <v>1</v>
      </c>
      <c r="H231" s="16" t="s">
        <v>940</v>
      </c>
    </row>
    <row r="232" spans="1:8" x14ac:dyDescent="0.2">
      <c r="A232" s="16" t="s">
        <v>852</v>
      </c>
      <c r="B232" s="10">
        <v>43512</v>
      </c>
      <c r="C232" s="11" t="s">
        <v>562</v>
      </c>
      <c r="D232" s="12">
        <v>710.88</v>
      </c>
      <c r="E232" s="13">
        <v>0.21</v>
      </c>
      <c r="F232" s="14">
        <v>860.16480000000001</v>
      </c>
      <c r="G232" s="15" t="s">
        <v>1</v>
      </c>
      <c r="H232" s="16" t="s">
        <v>937</v>
      </c>
    </row>
    <row r="233" spans="1:8" x14ac:dyDescent="0.2">
      <c r="A233" s="16" t="s">
        <v>852</v>
      </c>
      <c r="B233" s="10">
        <v>43521</v>
      </c>
      <c r="C233" s="11" t="s">
        <v>563</v>
      </c>
      <c r="D233" s="12">
        <v>722.98</v>
      </c>
      <c r="E233" s="13">
        <v>0.21</v>
      </c>
      <c r="F233" s="14">
        <v>874.80579999999998</v>
      </c>
      <c r="G233" s="15" t="s">
        <v>1</v>
      </c>
      <c r="H233" s="16" t="s">
        <v>937</v>
      </c>
    </row>
    <row r="234" spans="1:8" x14ac:dyDescent="0.2">
      <c r="A234" s="16" t="s">
        <v>852</v>
      </c>
      <c r="B234" s="10">
        <v>43525</v>
      </c>
      <c r="C234" s="11" t="s">
        <v>564</v>
      </c>
      <c r="D234" s="12">
        <v>1421.76</v>
      </c>
      <c r="E234" s="13">
        <v>0.21</v>
      </c>
      <c r="F234" s="14">
        <v>1720.3296</v>
      </c>
      <c r="G234" s="15" t="s">
        <v>1</v>
      </c>
      <c r="H234" s="16" t="s">
        <v>937</v>
      </c>
    </row>
    <row r="235" spans="1:8" x14ac:dyDescent="0.2">
      <c r="A235" s="16" t="s">
        <v>852</v>
      </c>
      <c r="B235" s="10">
        <v>43556</v>
      </c>
      <c r="C235" s="11" t="s">
        <v>134</v>
      </c>
      <c r="D235" s="12">
        <v>1421.76</v>
      </c>
      <c r="E235" s="13">
        <v>0.21</v>
      </c>
      <c r="F235" s="14">
        <v>1720.3296</v>
      </c>
      <c r="G235" s="17" t="s">
        <v>1</v>
      </c>
      <c r="H235" s="16" t="s">
        <v>937</v>
      </c>
    </row>
    <row r="236" spans="1:8" x14ac:dyDescent="0.2">
      <c r="A236" s="16" t="s">
        <v>852</v>
      </c>
      <c r="B236" s="10">
        <v>43586</v>
      </c>
      <c r="C236" s="11" t="s">
        <v>135</v>
      </c>
      <c r="D236" s="12">
        <v>1421.76</v>
      </c>
      <c r="E236" s="13">
        <v>0.21</v>
      </c>
      <c r="F236" s="14">
        <v>1720.3296</v>
      </c>
      <c r="G236" s="17" t="s">
        <v>1</v>
      </c>
      <c r="H236" s="16" t="s">
        <v>937</v>
      </c>
    </row>
    <row r="237" spans="1:8" x14ac:dyDescent="0.2">
      <c r="A237" s="16" t="s">
        <v>852</v>
      </c>
      <c r="B237" s="10">
        <v>43634</v>
      </c>
      <c r="C237" s="11" t="s">
        <v>136</v>
      </c>
      <c r="D237" s="12">
        <v>1421.76</v>
      </c>
      <c r="E237" s="13">
        <v>0.21</v>
      </c>
      <c r="F237" s="14">
        <v>1720.3296</v>
      </c>
      <c r="G237" s="17" t="s">
        <v>1</v>
      </c>
      <c r="H237" s="16" t="s">
        <v>937</v>
      </c>
    </row>
    <row r="238" spans="1:8" x14ac:dyDescent="0.2">
      <c r="A238" s="16" t="s">
        <v>565</v>
      </c>
      <c r="B238" s="10">
        <v>43503</v>
      </c>
      <c r="C238" s="11" t="s">
        <v>566</v>
      </c>
      <c r="D238" s="12">
        <v>80</v>
      </c>
      <c r="E238" s="13">
        <v>0.21</v>
      </c>
      <c r="F238" s="14">
        <v>96.8</v>
      </c>
      <c r="G238" s="17" t="s">
        <v>11</v>
      </c>
      <c r="H238" s="16" t="s">
        <v>969</v>
      </c>
    </row>
    <row r="239" spans="1:8" x14ac:dyDescent="0.2">
      <c r="A239" s="16" t="s">
        <v>137</v>
      </c>
      <c r="B239" s="10">
        <v>43612</v>
      </c>
      <c r="C239" s="11" t="s">
        <v>138</v>
      </c>
      <c r="D239" s="12">
        <v>150</v>
      </c>
      <c r="E239" s="13">
        <v>0.21</v>
      </c>
      <c r="F239" s="14">
        <v>181.5</v>
      </c>
      <c r="G239" s="17" t="s">
        <v>6</v>
      </c>
      <c r="H239" s="16" t="s">
        <v>965</v>
      </c>
    </row>
    <row r="240" spans="1:8" x14ac:dyDescent="0.2">
      <c r="A240" s="16" t="s">
        <v>567</v>
      </c>
      <c r="B240" s="10">
        <v>43516</v>
      </c>
      <c r="C240" s="11" t="s">
        <v>34</v>
      </c>
      <c r="D240" s="12">
        <v>39</v>
      </c>
      <c r="E240" s="13">
        <v>0.21</v>
      </c>
      <c r="F240" s="14">
        <v>47.19</v>
      </c>
      <c r="G240" s="17" t="s">
        <v>2</v>
      </c>
      <c r="H240" s="16" t="s">
        <v>937</v>
      </c>
    </row>
    <row r="241" spans="1:8" x14ac:dyDescent="0.2">
      <c r="A241" s="16" t="s">
        <v>139</v>
      </c>
      <c r="B241" s="10">
        <v>43643</v>
      </c>
      <c r="C241" s="11" t="s">
        <v>140</v>
      </c>
      <c r="D241" s="12">
        <v>87.75</v>
      </c>
      <c r="E241" s="13">
        <v>0</v>
      </c>
      <c r="F241" s="14">
        <v>87.75</v>
      </c>
      <c r="G241" s="17" t="s">
        <v>22</v>
      </c>
      <c r="H241" s="16" t="s">
        <v>936</v>
      </c>
    </row>
    <row r="242" spans="1:8" x14ac:dyDescent="0.2">
      <c r="A242" s="16" t="s">
        <v>139</v>
      </c>
      <c r="B242" s="10">
        <v>43643</v>
      </c>
      <c r="C242" s="11" t="s">
        <v>141</v>
      </c>
      <c r="D242" s="12">
        <v>87.75</v>
      </c>
      <c r="E242" s="13">
        <v>0</v>
      </c>
      <c r="F242" s="14">
        <v>87.75</v>
      </c>
      <c r="G242" s="17" t="s">
        <v>22</v>
      </c>
      <c r="H242" s="16" t="s">
        <v>936</v>
      </c>
    </row>
    <row r="243" spans="1:8" x14ac:dyDescent="0.2">
      <c r="A243" s="16" t="s">
        <v>139</v>
      </c>
      <c r="B243" s="10">
        <v>43643</v>
      </c>
      <c r="C243" s="11" t="s">
        <v>142</v>
      </c>
      <c r="D243" s="12">
        <v>58.5</v>
      </c>
      <c r="E243" s="13">
        <v>0</v>
      </c>
      <c r="F243" s="14">
        <v>58.5</v>
      </c>
      <c r="G243" s="17" t="s">
        <v>22</v>
      </c>
      <c r="H243" s="16" t="s">
        <v>936</v>
      </c>
    </row>
    <row r="244" spans="1:8" x14ac:dyDescent="0.2">
      <c r="A244" s="16" t="s">
        <v>139</v>
      </c>
      <c r="B244" s="10">
        <v>43643</v>
      </c>
      <c r="C244" s="11" t="s">
        <v>143</v>
      </c>
      <c r="D244" s="12">
        <v>87.75</v>
      </c>
      <c r="E244" s="13">
        <v>0</v>
      </c>
      <c r="F244" s="14">
        <v>87.75</v>
      </c>
      <c r="G244" s="17" t="s">
        <v>22</v>
      </c>
      <c r="H244" s="16" t="s">
        <v>936</v>
      </c>
    </row>
    <row r="245" spans="1:8" x14ac:dyDescent="0.2">
      <c r="A245" s="16" t="s">
        <v>139</v>
      </c>
      <c r="B245" s="10">
        <v>43643</v>
      </c>
      <c r="C245" s="11" t="s">
        <v>144</v>
      </c>
      <c r="D245" s="12">
        <v>58.5</v>
      </c>
      <c r="E245" s="13">
        <v>0</v>
      </c>
      <c r="F245" s="14">
        <v>58.5</v>
      </c>
      <c r="G245" s="17" t="s">
        <v>22</v>
      </c>
      <c r="H245" s="16" t="s">
        <v>936</v>
      </c>
    </row>
    <row r="246" spans="1:8" x14ac:dyDescent="0.2">
      <c r="A246" s="16" t="s">
        <v>139</v>
      </c>
      <c r="B246" s="10">
        <v>43643</v>
      </c>
      <c r="C246" s="11" t="s">
        <v>145</v>
      </c>
      <c r="D246" s="12">
        <v>75.349999999999994</v>
      </c>
      <c r="E246" s="13">
        <v>0</v>
      </c>
      <c r="F246" s="14">
        <v>75.349999999999994</v>
      </c>
      <c r="G246" s="17" t="s">
        <v>22</v>
      </c>
      <c r="H246" s="16" t="s">
        <v>936</v>
      </c>
    </row>
    <row r="247" spans="1:8" x14ac:dyDescent="0.2">
      <c r="A247" s="16" t="s">
        <v>568</v>
      </c>
      <c r="B247" s="10">
        <v>43507</v>
      </c>
      <c r="C247" s="11" t="s">
        <v>569</v>
      </c>
      <c r="D247" s="12">
        <v>120</v>
      </c>
      <c r="E247" s="13">
        <v>0</v>
      </c>
      <c r="F247" s="14">
        <v>120</v>
      </c>
      <c r="G247" s="17" t="s">
        <v>22</v>
      </c>
      <c r="H247" s="16" t="s">
        <v>967</v>
      </c>
    </row>
    <row r="248" spans="1:8" ht="21.75" customHeight="1" x14ac:dyDescent="0.2">
      <c r="A248" s="26" t="s">
        <v>146</v>
      </c>
      <c r="B248" s="27">
        <v>43587</v>
      </c>
      <c r="C248" s="28" t="s">
        <v>147</v>
      </c>
      <c r="D248" s="29">
        <v>3000</v>
      </c>
      <c r="E248" s="30">
        <v>0</v>
      </c>
      <c r="F248" s="31">
        <v>3000</v>
      </c>
      <c r="G248" s="33" t="s">
        <v>54</v>
      </c>
      <c r="H248" s="32" t="s">
        <v>967</v>
      </c>
    </row>
    <row r="249" spans="1:8" x14ac:dyDescent="0.2">
      <c r="A249" s="16" t="s">
        <v>570</v>
      </c>
      <c r="B249" s="10">
        <v>43480</v>
      </c>
      <c r="C249" s="11" t="s">
        <v>571</v>
      </c>
      <c r="D249" s="12">
        <v>75</v>
      </c>
      <c r="E249" s="13">
        <v>0</v>
      </c>
      <c r="F249" s="14">
        <v>75</v>
      </c>
      <c r="G249" s="15" t="s">
        <v>1</v>
      </c>
      <c r="H249" s="16" t="s">
        <v>952</v>
      </c>
    </row>
    <row r="250" spans="1:8" x14ac:dyDescent="0.2">
      <c r="A250" s="16" t="s">
        <v>18</v>
      </c>
      <c r="B250" s="10">
        <v>43496</v>
      </c>
      <c r="C250" s="11" t="s">
        <v>572</v>
      </c>
      <c r="D250" s="12">
        <v>177.65</v>
      </c>
      <c r="E250" s="13">
        <v>0.1</v>
      </c>
      <c r="F250" s="14">
        <v>195.41500000000002</v>
      </c>
      <c r="G250" s="17" t="s">
        <v>933</v>
      </c>
      <c r="H250" s="16" t="s">
        <v>975</v>
      </c>
    </row>
    <row r="251" spans="1:8" x14ac:dyDescent="0.2">
      <c r="A251" s="16" t="s">
        <v>18</v>
      </c>
      <c r="B251" s="10">
        <v>43496</v>
      </c>
      <c r="C251" s="11" t="s">
        <v>573</v>
      </c>
      <c r="D251" s="12">
        <v>281.70999999999998</v>
      </c>
      <c r="E251" s="13">
        <v>0.1</v>
      </c>
      <c r="F251" s="14">
        <v>309.88099999999997</v>
      </c>
      <c r="G251" s="17" t="s">
        <v>933</v>
      </c>
      <c r="H251" s="16" t="s">
        <v>975</v>
      </c>
    </row>
    <row r="252" spans="1:8" x14ac:dyDescent="0.2">
      <c r="A252" s="16" t="s">
        <v>18</v>
      </c>
      <c r="B252" s="10">
        <v>43497</v>
      </c>
      <c r="C252" s="11" t="s">
        <v>574</v>
      </c>
      <c r="D252" s="12">
        <v>817.54</v>
      </c>
      <c r="E252" s="13">
        <v>0.1</v>
      </c>
      <c r="F252" s="14">
        <v>899.29399999999998</v>
      </c>
      <c r="G252" s="17" t="s">
        <v>933</v>
      </c>
      <c r="H252" s="16" t="s">
        <v>975</v>
      </c>
    </row>
    <row r="253" spans="1:8" x14ac:dyDescent="0.2">
      <c r="A253" s="16" t="s">
        <v>18</v>
      </c>
      <c r="B253" s="10">
        <v>43497</v>
      </c>
      <c r="C253" s="11" t="s">
        <v>575</v>
      </c>
      <c r="D253" s="12">
        <v>266</v>
      </c>
      <c r="E253" s="13">
        <v>0.1</v>
      </c>
      <c r="F253" s="14">
        <v>292.60000000000002</v>
      </c>
      <c r="G253" s="17" t="s">
        <v>933</v>
      </c>
      <c r="H253" s="16" t="s">
        <v>975</v>
      </c>
    </row>
    <row r="254" spans="1:8" x14ac:dyDescent="0.2">
      <c r="A254" s="16" t="s">
        <v>18</v>
      </c>
      <c r="B254" s="10">
        <v>43503</v>
      </c>
      <c r="C254" s="11" t="s">
        <v>576</v>
      </c>
      <c r="D254" s="12">
        <v>435</v>
      </c>
      <c r="E254" s="13">
        <v>0</v>
      </c>
      <c r="F254" s="14">
        <v>435</v>
      </c>
      <c r="G254" s="17" t="s">
        <v>933</v>
      </c>
      <c r="H254" s="16" t="s">
        <v>967</v>
      </c>
    </row>
    <row r="255" spans="1:8" x14ac:dyDescent="0.2">
      <c r="A255" s="16" t="s">
        <v>18</v>
      </c>
      <c r="B255" s="10">
        <v>43556</v>
      </c>
      <c r="C255" s="11" t="s">
        <v>148</v>
      </c>
      <c r="D255" s="12">
        <v>500.16</v>
      </c>
      <c r="E255" s="13">
        <v>0.1</v>
      </c>
      <c r="F255" s="14">
        <v>550.17600000000004</v>
      </c>
      <c r="G255" s="17" t="s">
        <v>4</v>
      </c>
      <c r="H255" s="16" t="s">
        <v>975</v>
      </c>
    </row>
    <row r="256" spans="1:8" x14ac:dyDescent="0.2">
      <c r="A256" s="16" t="s">
        <v>18</v>
      </c>
      <c r="B256" s="10">
        <v>43556</v>
      </c>
      <c r="C256" s="11" t="s">
        <v>149</v>
      </c>
      <c r="D256" s="12">
        <v>140.66999999999999</v>
      </c>
      <c r="E256" s="13">
        <v>0.1</v>
      </c>
      <c r="F256" s="14">
        <v>154.73699999999999</v>
      </c>
      <c r="G256" s="17" t="s">
        <v>4</v>
      </c>
      <c r="H256" s="16" t="s">
        <v>975</v>
      </c>
    </row>
    <row r="257" spans="1:8" x14ac:dyDescent="0.2">
      <c r="A257" s="16" t="s">
        <v>18</v>
      </c>
      <c r="B257" s="10">
        <v>43556</v>
      </c>
      <c r="C257" s="11" t="s">
        <v>150</v>
      </c>
      <c r="D257" s="12">
        <v>140.66999999999999</v>
      </c>
      <c r="E257" s="13">
        <v>0.1</v>
      </c>
      <c r="F257" s="14">
        <v>154.73699999999999</v>
      </c>
      <c r="G257" s="17" t="s">
        <v>4</v>
      </c>
      <c r="H257" s="16" t="s">
        <v>975</v>
      </c>
    </row>
    <row r="258" spans="1:8" x14ac:dyDescent="0.2">
      <c r="A258" s="16" t="s">
        <v>18</v>
      </c>
      <c r="B258" s="10">
        <v>43556</v>
      </c>
      <c r="C258" s="11" t="s">
        <v>151</v>
      </c>
      <c r="D258" s="12">
        <v>390.75</v>
      </c>
      <c r="E258" s="13">
        <v>0.1</v>
      </c>
      <c r="F258" s="14">
        <v>429.82499999999999</v>
      </c>
      <c r="G258" s="17" t="s">
        <v>4</v>
      </c>
      <c r="H258" s="16" t="s">
        <v>975</v>
      </c>
    </row>
    <row r="259" spans="1:8" x14ac:dyDescent="0.2">
      <c r="A259" s="16" t="s">
        <v>18</v>
      </c>
      <c r="B259" s="10">
        <v>43586</v>
      </c>
      <c r="C259" s="11" t="s">
        <v>152</v>
      </c>
      <c r="D259" s="12">
        <v>240.32</v>
      </c>
      <c r="E259" s="13">
        <v>0.1</v>
      </c>
      <c r="F259" s="14">
        <v>264.35199999999998</v>
      </c>
      <c r="G259" s="17" t="s">
        <v>4</v>
      </c>
      <c r="H259" s="16" t="s">
        <v>975</v>
      </c>
    </row>
    <row r="260" spans="1:8" x14ac:dyDescent="0.2">
      <c r="A260" s="16" t="s">
        <v>18</v>
      </c>
      <c r="B260" s="10">
        <v>43586</v>
      </c>
      <c r="C260" s="11" t="s">
        <v>153</v>
      </c>
      <c r="D260" s="12">
        <v>253.85</v>
      </c>
      <c r="E260" s="13">
        <v>0.1</v>
      </c>
      <c r="F260" s="14">
        <v>279.23500000000001</v>
      </c>
      <c r="G260" s="17" t="s">
        <v>4</v>
      </c>
      <c r="H260" s="16" t="s">
        <v>975</v>
      </c>
    </row>
    <row r="261" spans="1:8" x14ac:dyDescent="0.2">
      <c r="A261" s="16" t="s">
        <v>18</v>
      </c>
      <c r="B261" s="10">
        <v>43628</v>
      </c>
      <c r="C261" s="11" t="s">
        <v>154</v>
      </c>
      <c r="D261" s="12">
        <v>39.799999999999997</v>
      </c>
      <c r="E261" s="13">
        <v>0.1</v>
      </c>
      <c r="F261" s="14">
        <v>43.779999999999994</v>
      </c>
      <c r="G261" s="17" t="s">
        <v>4</v>
      </c>
      <c r="H261" s="16" t="s">
        <v>975</v>
      </c>
    </row>
    <row r="262" spans="1:8" x14ac:dyDescent="0.2">
      <c r="A262" s="16" t="s">
        <v>18</v>
      </c>
      <c r="B262" s="10">
        <v>43628</v>
      </c>
      <c r="C262" s="11" t="s">
        <v>155</v>
      </c>
      <c r="D262" s="12">
        <v>95.52</v>
      </c>
      <c r="E262" s="13">
        <v>0.1</v>
      </c>
      <c r="F262" s="14">
        <v>105.072</v>
      </c>
      <c r="G262" s="17" t="s">
        <v>4</v>
      </c>
      <c r="H262" s="16" t="s">
        <v>975</v>
      </c>
    </row>
    <row r="263" spans="1:8" x14ac:dyDescent="0.2">
      <c r="A263" s="16" t="s">
        <v>18</v>
      </c>
      <c r="B263" s="10">
        <v>43628</v>
      </c>
      <c r="C263" s="11" t="s">
        <v>156</v>
      </c>
      <c r="D263" s="12">
        <v>302.48</v>
      </c>
      <c r="E263" s="13">
        <v>0.1</v>
      </c>
      <c r="F263" s="14">
        <v>332.72800000000001</v>
      </c>
      <c r="G263" s="17" t="s">
        <v>4</v>
      </c>
      <c r="H263" s="16" t="s">
        <v>975</v>
      </c>
    </row>
    <row r="264" spans="1:8" x14ac:dyDescent="0.2">
      <c r="A264" s="16" t="s">
        <v>18</v>
      </c>
      <c r="B264" s="10">
        <v>43628</v>
      </c>
      <c r="C264" s="11" t="s">
        <v>157</v>
      </c>
      <c r="D264" s="12">
        <v>151.24</v>
      </c>
      <c r="E264" s="13">
        <v>0.1</v>
      </c>
      <c r="F264" s="14">
        <v>166.364</v>
      </c>
      <c r="G264" s="17" t="s">
        <v>4</v>
      </c>
      <c r="H264" s="16" t="s">
        <v>975</v>
      </c>
    </row>
    <row r="265" spans="1:8" x14ac:dyDescent="0.2">
      <c r="A265" s="16" t="s">
        <v>577</v>
      </c>
      <c r="B265" s="10">
        <v>43549</v>
      </c>
      <c r="C265" s="11" t="s">
        <v>579</v>
      </c>
      <c r="D265" s="12">
        <v>200</v>
      </c>
      <c r="E265" s="13">
        <v>0</v>
      </c>
      <c r="F265" s="14">
        <v>200</v>
      </c>
      <c r="G265" s="17" t="s">
        <v>26</v>
      </c>
      <c r="H265" s="16" t="s">
        <v>953</v>
      </c>
    </row>
    <row r="266" spans="1:8" x14ac:dyDescent="0.2">
      <c r="A266" s="16" t="s">
        <v>577</v>
      </c>
      <c r="B266" s="10">
        <v>43553</v>
      </c>
      <c r="C266" s="11" t="s">
        <v>578</v>
      </c>
      <c r="D266" s="12">
        <v>200</v>
      </c>
      <c r="E266" s="13">
        <v>0</v>
      </c>
      <c r="F266" s="14">
        <v>200</v>
      </c>
      <c r="G266" s="17" t="s">
        <v>26</v>
      </c>
      <c r="H266" s="16" t="s">
        <v>953</v>
      </c>
    </row>
    <row r="267" spans="1:8" x14ac:dyDescent="0.2">
      <c r="A267" s="16" t="s">
        <v>25</v>
      </c>
      <c r="B267" s="10">
        <v>43537</v>
      </c>
      <c r="C267" s="11" t="s">
        <v>580</v>
      </c>
      <c r="D267" s="12">
        <v>160</v>
      </c>
      <c r="E267" s="13">
        <v>0</v>
      </c>
      <c r="F267" s="14">
        <v>160</v>
      </c>
      <c r="G267" s="15" t="s">
        <v>1</v>
      </c>
      <c r="H267" s="16" t="s">
        <v>967</v>
      </c>
    </row>
    <row r="268" spans="1:8" x14ac:dyDescent="0.2">
      <c r="A268" s="17" t="s">
        <v>25</v>
      </c>
      <c r="B268" s="10">
        <v>43549</v>
      </c>
      <c r="C268" s="11" t="s">
        <v>581</v>
      </c>
      <c r="D268" s="12">
        <v>160</v>
      </c>
      <c r="E268" s="13">
        <v>0</v>
      </c>
      <c r="F268" s="14">
        <v>160</v>
      </c>
      <c r="G268" s="15" t="s">
        <v>1</v>
      </c>
      <c r="H268" s="16" t="s">
        <v>967</v>
      </c>
    </row>
    <row r="269" spans="1:8" x14ac:dyDescent="0.2">
      <c r="A269" s="17" t="s">
        <v>25</v>
      </c>
      <c r="B269" s="10">
        <v>43553</v>
      </c>
      <c r="C269" s="11" t="s">
        <v>582</v>
      </c>
      <c r="D269" s="12">
        <v>160</v>
      </c>
      <c r="E269" s="13">
        <v>0</v>
      </c>
      <c r="F269" s="14">
        <v>160</v>
      </c>
      <c r="G269" s="15" t="s">
        <v>1</v>
      </c>
      <c r="H269" s="16" t="s">
        <v>967</v>
      </c>
    </row>
    <row r="270" spans="1:8" x14ac:dyDescent="0.2">
      <c r="A270" s="16" t="s">
        <v>25</v>
      </c>
      <c r="B270" s="10">
        <v>43622</v>
      </c>
      <c r="C270" s="11" t="s">
        <v>158</v>
      </c>
      <c r="D270" s="12">
        <v>1600</v>
      </c>
      <c r="E270" s="13">
        <v>0</v>
      </c>
      <c r="F270" s="14">
        <v>1600</v>
      </c>
      <c r="G270" s="17" t="s">
        <v>22</v>
      </c>
      <c r="H270" s="16" t="s">
        <v>971</v>
      </c>
    </row>
    <row r="271" spans="1:8" x14ac:dyDescent="0.2">
      <c r="A271" s="16" t="s">
        <v>25</v>
      </c>
      <c r="B271" s="10">
        <v>43623</v>
      </c>
      <c r="C271" s="11" t="s">
        <v>159</v>
      </c>
      <c r="D271" s="12">
        <v>165</v>
      </c>
      <c r="E271" s="13">
        <v>0</v>
      </c>
      <c r="F271" s="14">
        <v>165</v>
      </c>
      <c r="G271" s="17" t="s">
        <v>1</v>
      </c>
      <c r="H271" s="16" t="s">
        <v>967</v>
      </c>
    </row>
    <row r="272" spans="1:8" x14ac:dyDescent="0.2">
      <c r="A272" s="16" t="s">
        <v>25</v>
      </c>
      <c r="B272" s="10">
        <v>43623</v>
      </c>
      <c r="C272" s="11" t="s">
        <v>160</v>
      </c>
      <c r="D272" s="12">
        <v>165</v>
      </c>
      <c r="E272" s="13">
        <v>0</v>
      </c>
      <c r="F272" s="14">
        <v>165</v>
      </c>
      <c r="G272" s="17" t="s">
        <v>1</v>
      </c>
      <c r="H272" s="16" t="s">
        <v>967</v>
      </c>
    </row>
    <row r="273" spans="1:8" x14ac:dyDescent="0.2">
      <c r="A273" s="16" t="s">
        <v>161</v>
      </c>
      <c r="B273" s="10">
        <v>43557</v>
      </c>
      <c r="C273" s="11" t="s">
        <v>162</v>
      </c>
      <c r="D273" s="12">
        <v>100</v>
      </c>
      <c r="E273" s="13">
        <v>0.21</v>
      </c>
      <c r="F273" s="14">
        <v>121</v>
      </c>
      <c r="G273" s="17" t="s">
        <v>2</v>
      </c>
      <c r="H273" s="16" t="s">
        <v>969</v>
      </c>
    </row>
    <row r="274" spans="1:8" x14ac:dyDescent="0.2">
      <c r="A274" s="16" t="s">
        <v>163</v>
      </c>
      <c r="B274" s="10">
        <v>43616</v>
      </c>
      <c r="C274" s="11" t="s">
        <v>164</v>
      </c>
      <c r="D274" s="12">
        <v>8.48</v>
      </c>
      <c r="E274" s="13">
        <v>0.21</v>
      </c>
      <c r="F274" s="14">
        <v>10.2608</v>
      </c>
      <c r="G274" s="17" t="s">
        <v>6</v>
      </c>
      <c r="H274" s="16" t="s">
        <v>954</v>
      </c>
    </row>
    <row r="275" spans="1:8" x14ac:dyDescent="0.2">
      <c r="A275" s="16" t="s">
        <v>163</v>
      </c>
      <c r="B275" s="10">
        <v>43619</v>
      </c>
      <c r="C275" s="11" t="s">
        <v>165</v>
      </c>
      <c r="D275" s="12">
        <v>8.48</v>
      </c>
      <c r="E275" s="13">
        <v>0.21</v>
      </c>
      <c r="F275" s="14">
        <v>10.2608</v>
      </c>
      <c r="G275" s="17" t="s">
        <v>6</v>
      </c>
      <c r="H275" s="16" t="s">
        <v>954</v>
      </c>
    </row>
    <row r="276" spans="1:8" x14ac:dyDescent="0.2">
      <c r="A276" s="16" t="s">
        <v>163</v>
      </c>
      <c r="B276" s="10">
        <v>43642</v>
      </c>
      <c r="C276" s="11" t="s">
        <v>166</v>
      </c>
      <c r="D276" s="12">
        <v>5.5</v>
      </c>
      <c r="E276" s="13">
        <v>0.21</v>
      </c>
      <c r="F276" s="14">
        <v>6.6550000000000002</v>
      </c>
      <c r="G276" s="17" t="s">
        <v>6</v>
      </c>
      <c r="H276" s="16" t="s">
        <v>954</v>
      </c>
    </row>
    <row r="277" spans="1:8" x14ac:dyDescent="0.2">
      <c r="A277" s="16" t="s">
        <v>23</v>
      </c>
      <c r="B277" s="10">
        <v>43488</v>
      </c>
      <c r="C277" s="11" t="s">
        <v>583</v>
      </c>
      <c r="D277" s="12">
        <v>45.9</v>
      </c>
      <c r="E277" s="13">
        <v>0</v>
      </c>
      <c r="F277" s="14">
        <v>45.9</v>
      </c>
      <c r="G277" s="15" t="s">
        <v>1</v>
      </c>
      <c r="H277" s="16" t="s">
        <v>955</v>
      </c>
    </row>
    <row r="278" spans="1:8" x14ac:dyDescent="0.2">
      <c r="A278" s="16" t="s">
        <v>23</v>
      </c>
      <c r="B278" s="10">
        <v>43627</v>
      </c>
      <c r="C278" s="11" t="s">
        <v>167</v>
      </c>
      <c r="D278" s="12">
        <v>30.6</v>
      </c>
      <c r="E278" s="13">
        <v>0</v>
      </c>
      <c r="F278" s="14">
        <v>30.6</v>
      </c>
      <c r="G278" s="17" t="s">
        <v>1</v>
      </c>
      <c r="H278" s="16" t="s">
        <v>955</v>
      </c>
    </row>
    <row r="279" spans="1:8" x14ac:dyDescent="0.2">
      <c r="A279" s="16" t="s">
        <v>584</v>
      </c>
      <c r="B279" s="10">
        <v>43535</v>
      </c>
      <c r="C279" s="11" t="s">
        <v>585</v>
      </c>
      <c r="D279" s="12">
        <v>1275</v>
      </c>
      <c r="E279" s="13">
        <v>0.21</v>
      </c>
      <c r="F279" s="14">
        <v>1542.75</v>
      </c>
      <c r="G279" s="17" t="s">
        <v>932</v>
      </c>
      <c r="H279" s="16" t="s">
        <v>965</v>
      </c>
    </row>
    <row r="280" spans="1:8" x14ac:dyDescent="0.2">
      <c r="A280" s="16" t="s">
        <v>853</v>
      </c>
      <c r="B280" s="10">
        <v>43467</v>
      </c>
      <c r="C280" s="11" t="s">
        <v>586</v>
      </c>
      <c r="D280" s="12">
        <v>315</v>
      </c>
      <c r="E280" s="13">
        <v>0.21</v>
      </c>
      <c r="F280" s="14">
        <v>381.15</v>
      </c>
      <c r="G280" s="17" t="s">
        <v>3</v>
      </c>
      <c r="H280" s="16" t="s">
        <v>941</v>
      </c>
    </row>
    <row r="281" spans="1:8" x14ac:dyDescent="0.2">
      <c r="A281" s="16" t="s">
        <v>853</v>
      </c>
      <c r="B281" s="10">
        <v>43497</v>
      </c>
      <c r="C281" s="11" t="s">
        <v>587</v>
      </c>
      <c r="D281" s="12">
        <v>45</v>
      </c>
      <c r="E281" s="13">
        <v>0.21</v>
      </c>
      <c r="F281" s="14">
        <v>54.45</v>
      </c>
      <c r="G281" s="17" t="s">
        <v>3</v>
      </c>
      <c r="H281" s="16" t="s">
        <v>941</v>
      </c>
    </row>
    <row r="282" spans="1:8" x14ac:dyDescent="0.2">
      <c r="A282" s="16" t="s">
        <v>853</v>
      </c>
      <c r="B282" s="10">
        <v>43508</v>
      </c>
      <c r="C282" s="11" t="s">
        <v>588</v>
      </c>
      <c r="D282" s="12">
        <v>1251.1500000000001</v>
      </c>
      <c r="E282" s="13">
        <v>0.21</v>
      </c>
      <c r="F282" s="14">
        <v>1513.8915000000002</v>
      </c>
      <c r="G282" s="15" t="s">
        <v>1</v>
      </c>
      <c r="H282" s="16" t="s">
        <v>976</v>
      </c>
    </row>
    <row r="283" spans="1:8" x14ac:dyDescent="0.2">
      <c r="A283" s="16" t="s">
        <v>853</v>
      </c>
      <c r="B283" s="10">
        <v>43550</v>
      </c>
      <c r="C283" s="11" t="s">
        <v>589</v>
      </c>
      <c r="D283" s="12">
        <v>28.6</v>
      </c>
      <c r="E283" s="13">
        <v>0.21</v>
      </c>
      <c r="F283" s="14">
        <v>34.606000000000002</v>
      </c>
      <c r="G283" s="17" t="s">
        <v>3</v>
      </c>
      <c r="H283" s="16" t="s">
        <v>977</v>
      </c>
    </row>
    <row r="284" spans="1:8" x14ac:dyDescent="0.2">
      <c r="A284" s="16" t="s">
        <v>853</v>
      </c>
      <c r="B284" s="10">
        <v>43556</v>
      </c>
      <c r="C284" s="11" t="s">
        <v>168</v>
      </c>
      <c r="D284" s="12">
        <v>315</v>
      </c>
      <c r="E284" s="13">
        <v>0.21</v>
      </c>
      <c r="F284" s="14">
        <v>381.15</v>
      </c>
      <c r="G284" s="17" t="s">
        <v>3</v>
      </c>
      <c r="H284" s="16" t="s">
        <v>941</v>
      </c>
    </row>
    <row r="285" spans="1:8" x14ac:dyDescent="0.2">
      <c r="A285" s="16" t="s">
        <v>14</v>
      </c>
      <c r="B285" s="10">
        <v>43479</v>
      </c>
      <c r="C285" s="11" t="s">
        <v>591</v>
      </c>
      <c r="D285" s="12">
        <v>68.81</v>
      </c>
      <c r="E285" s="13">
        <v>0.21</v>
      </c>
      <c r="F285" s="14">
        <v>83.260099999999994</v>
      </c>
      <c r="G285" s="17" t="s">
        <v>2</v>
      </c>
      <c r="H285" s="16" t="s">
        <v>962</v>
      </c>
    </row>
    <row r="286" spans="1:8" x14ac:dyDescent="0.2">
      <c r="A286" s="16" t="s">
        <v>14</v>
      </c>
      <c r="B286" s="10">
        <v>43486</v>
      </c>
      <c r="C286" s="11" t="s">
        <v>592</v>
      </c>
      <c r="D286" s="12">
        <v>2460</v>
      </c>
      <c r="E286" s="13">
        <v>0.21</v>
      </c>
      <c r="F286" s="14">
        <v>2976.6</v>
      </c>
      <c r="G286" s="17" t="s">
        <v>932</v>
      </c>
      <c r="H286" s="16" t="s">
        <v>966</v>
      </c>
    </row>
    <row r="287" spans="1:8" x14ac:dyDescent="0.2">
      <c r="A287" s="16" t="s">
        <v>14</v>
      </c>
      <c r="B287" s="10">
        <v>43489</v>
      </c>
      <c r="C287" s="11" t="s">
        <v>593</v>
      </c>
      <c r="D287" s="12">
        <v>175.54</v>
      </c>
      <c r="E287" s="13">
        <v>0.21</v>
      </c>
      <c r="F287" s="14">
        <v>212.4</v>
      </c>
      <c r="G287" s="17" t="s">
        <v>932</v>
      </c>
      <c r="H287" s="16" t="s">
        <v>963</v>
      </c>
    </row>
    <row r="288" spans="1:8" x14ac:dyDescent="0.2">
      <c r="A288" s="16" t="s">
        <v>14</v>
      </c>
      <c r="B288" s="10">
        <v>43493</v>
      </c>
      <c r="C288" s="11" t="s">
        <v>594</v>
      </c>
      <c r="D288" s="12">
        <v>72</v>
      </c>
      <c r="E288" s="13">
        <v>0.21</v>
      </c>
      <c r="F288" s="14">
        <v>87.12</v>
      </c>
      <c r="G288" s="17" t="s">
        <v>2</v>
      </c>
      <c r="H288" s="16" t="s">
        <v>936</v>
      </c>
    </row>
    <row r="289" spans="1:8" x14ac:dyDescent="0.2">
      <c r="A289" s="16" t="s">
        <v>14</v>
      </c>
      <c r="B289" s="10">
        <v>43495</v>
      </c>
      <c r="C289" s="11" t="s">
        <v>595</v>
      </c>
      <c r="D289" s="12">
        <v>181.6</v>
      </c>
      <c r="E289" s="13">
        <v>0.21</v>
      </c>
      <c r="F289" s="14">
        <v>219.73599999999999</v>
      </c>
      <c r="G289" s="17" t="s">
        <v>2</v>
      </c>
      <c r="H289" s="16" t="s">
        <v>962</v>
      </c>
    </row>
    <row r="290" spans="1:8" x14ac:dyDescent="0.2">
      <c r="A290" s="16" t="s">
        <v>14</v>
      </c>
      <c r="B290" s="10">
        <v>43497</v>
      </c>
      <c r="C290" s="11" t="s">
        <v>596</v>
      </c>
      <c r="D290" s="12">
        <v>65.73</v>
      </c>
      <c r="E290" s="13">
        <v>0.21</v>
      </c>
      <c r="F290" s="14">
        <v>79.533299999999997</v>
      </c>
      <c r="G290" s="15" t="s">
        <v>1</v>
      </c>
      <c r="H290" s="16" t="s">
        <v>962</v>
      </c>
    </row>
    <row r="291" spans="1:8" x14ac:dyDescent="0.2">
      <c r="A291" s="16" t="s">
        <v>14</v>
      </c>
      <c r="B291" s="10">
        <v>43501</v>
      </c>
      <c r="C291" s="11" t="s">
        <v>597</v>
      </c>
      <c r="D291" s="12">
        <v>31.62</v>
      </c>
      <c r="E291" s="13">
        <v>0.21</v>
      </c>
      <c r="F291" s="14">
        <v>38.260199999999998</v>
      </c>
      <c r="G291" s="17" t="s">
        <v>12</v>
      </c>
      <c r="H291" s="16" t="s">
        <v>977</v>
      </c>
    </row>
    <row r="292" spans="1:8" x14ac:dyDescent="0.2">
      <c r="A292" s="16" t="s">
        <v>14</v>
      </c>
      <c r="B292" s="10">
        <v>43504</v>
      </c>
      <c r="C292" s="11" t="s">
        <v>598</v>
      </c>
      <c r="D292" s="12">
        <v>73</v>
      </c>
      <c r="E292" s="13">
        <v>0.21</v>
      </c>
      <c r="F292" s="14">
        <v>88.33</v>
      </c>
      <c r="G292" s="17" t="s">
        <v>932</v>
      </c>
      <c r="H292" s="16" t="s">
        <v>963</v>
      </c>
    </row>
    <row r="293" spans="1:8" x14ac:dyDescent="0.2">
      <c r="A293" s="16" t="s">
        <v>14</v>
      </c>
      <c r="B293" s="10">
        <v>43508</v>
      </c>
      <c r="C293" s="11" t="s">
        <v>599</v>
      </c>
      <c r="D293" s="12">
        <v>22.11</v>
      </c>
      <c r="E293" s="13">
        <v>0.21</v>
      </c>
      <c r="F293" s="14">
        <v>26.7531</v>
      </c>
      <c r="G293" s="17" t="s">
        <v>933</v>
      </c>
      <c r="H293" s="16" t="s">
        <v>962</v>
      </c>
    </row>
    <row r="294" spans="1:8" x14ac:dyDescent="0.2">
      <c r="A294" s="16" t="s">
        <v>14</v>
      </c>
      <c r="B294" s="10">
        <v>43510</v>
      </c>
      <c r="C294" s="11" t="s">
        <v>600</v>
      </c>
      <c r="D294" s="12">
        <v>17.78</v>
      </c>
      <c r="E294" s="13">
        <v>0.21</v>
      </c>
      <c r="F294" s="14">
        <v>21.5138</v>
      </c>
      <c r="G294" s="17" t="s">
        <v>932</v>
      </c>
      <c r="H294" s="16" t="s">
        <v>977</v>
      </c>
    </row>
    <row r="295" spans="1:8" x14ac:dyDescent="0.2">
      <c r="A295" s="16" t="s">
        <v>14</v>
      </c>
      <c r="B295" s="10">
        <v>43510</v>
      </c>
      <c r="C295" s="11" t="s">
        <v>601</v>
      </c>
      <c r="D295" s="12">
        <v>33.729999999999997</v>
      </c>
      <c r="E295" s="13">
        <v>0.21</v>
      </c>
      <c r="F295" s="14">
        <v>40.813299999999998</v>
      </c>
      <c r="G295" s="17" t="s">
        <v>932</v>
      </c>
      <c r="H295" s="16" t="s">
        <v>962</v>
      </c>
    </row>
    <row r="296" spans="1:8" x14ac:dyDescent="0.2">
      <c r="A296" s="16" t="s">
        <v>14</v>
      </c>
      <c r="B296" s="10">
        <v>43511</v>
      </c>
      <c r="C296" s="11" t="s">
        <v>602</v>
      </c>
      <c r="D296" s="12">
        <v>68.599999999999994</v>
      </c>
      <c r="E296" s="13">
        <v>0.21</v>
      </c>
      <c r="F296" s="14">
        <v>83.006</v>
      </c>
      <c r="G296" s="17" t="s">
        <v>932</v>
      </c>
      <c r="H296" s="16" t="s">
        <v>962</v>
      </c>
    </row>
    <row r="297" spans="1:8" x14ac:dyDescent="0.2">
      <c r="A297" s="16" t="s">
        <v>14</v>
      </c>
      <c r="B297" s="10">
        <v>43522</v>
      </c>
      <c r="C297" s="11" t="s">
        <v>603</v>
      </c>
      <c r="D297" s="12">
        <v>105.04</v>
      </c>
      <c r="E297" s="13">
        <v>0.21</v>
      </c>
      <c r="F297" s="14">
        <v>127.0984</v>
      </c>
      <c r="G297" s="15" t="s">
        <v>1</v>
      </c>
      <c r="H297" s="16" t="s">
        <v>963</v>
      </c>
    </row>
    <row r="298" spans="1:8" x14ac:dyDescent="0.2">
      <c r="A298" s="16" t="s">
        <v>14</v>
      </c>
      <c r="B298" s="10">
        <v>43523</v>
      </c>
      <c r="C298" s="11" t="s">
        <v>604</v>
      </c>
      <c r="D298" s="12">
        <v>4.3</v>
      </c>
      <c r="E298" s="13">
        <v>0.21</v>
      </c>
      <c r="F298" s="14">
        <v>5.2029999999999994</v>
      </c>
      <c r="G298" s="17" t="s">
        <v>932</v>
      </c>
      <c r="H298" s="16" t="s">
        <v>962</v>
      </c>
    </row>
    <row r="299" spans="1:8" x14ac:dyDescent="0.2">
      <c r="A299" s="16" t="s">
        <v>14</v>
      </c>
      <c r="B299" s="10">
        <v>43529</v>
      </c>
      <c r="C299" s="11" t="s">
        <v>605</v>
      </c>
      <c r="D299" s="12">
        <v>6.67</v>
      </c>
      <c r="E299" s="13">
        <v>0.21</v>
      </c>
      <c r="F299" s="14">
        <v>8.0707000000000004</v>
      </c>
      <c r="G299" s="17" t="s">
        <v>12</v>
      </c>
      <c r="H299" s="16" t="s">
        <v>936</v>
      </c>
    </row>
    <row r="300" spans="1:8" x14ac:dyDescent="0.2">
      <c r="A300" s="16" t="s">
        <v>14</v>
      </c>
      <c r="B300" s="10">
        <v>43536</v>
      </c>
      <c r="C300" s="11" t="s">
        <v>606</v>
      </c>
      <c r="D300" s="12">
        <v>292.39999999999998</v>
      </c>
      <c r="E300" s="13">
        <v>0.21</v>
      </c>
      <c r="F300" s="14">
        <v>353.80399999999997</v>
      </c>
      <c r="G300" s="15" t="s">
        <v>1</v>
      </c>
      <c r="H300" s="16" t="s">
        <v>936</v>
      </c>
    </row>
    <row r="301" spans="1:8" x14ac:dyDescent="0.2">
      <c r="A301" s="16" t="s">
        <v>14</v>
      </c>
      <c r="B301" s="10">
        <v>43546</v>
      </c>
      <c r="C301" s="11" t="s">
        <v>607</v>
      </c>
      <c r="D301" s="12">
        <v>47.32</v>
      </c>
      <c r="E301" s="13">
        <v>0.21</v>
      </c>
      <c r="F301" s="14">
        <v>57.257199999999997</v>
      </c>
      <c r="G301" s="17" t="s">
        <v>933</v>
      </c>
      <c r="H301" s="16" t="s">
        <v>962</v>
      </c>
    </row>
    <row r="302" spans="1:8" x14ac:dyDescent="0.2">
      <c r="A302" s="16" t="s">
        <v>14</v>
      </c>
      <c r="B302" s="10">
        <v>43549</v>
      </c>
      <c r="C302" s="11" t="s">
        <v>608</v>
      </c>
      <c r="D302" s="12">
        <v>118.04</v>
      </c>
      <c r="E302" s="13">
        <v>0.21</v>
      </c>
      <c r="F302" s="14">
        <v>142.82840000000002</v>
      </c>
      <c r="G302" s="15" t="s">
        <v>1</v>
      </c>
      <c r="H302" s="16" t="s">
        <v>936</v>
      </c>
    </row>
    <row r="303" spans="1:8" x14ac:dyDescent="0.2">
      <c r="A303" s="16" t="s">
        <v>14</v>
      </c>
      <c r="B303" s="10">
        <v>43549</v>
      </c>
      <c r="C303" s="11" t="s">
        <v>609</v>
      </c>
      <c r="D303" s="12">
        <v>46.25</v>
      </c>
      <c r="E303" s="13">
        <v>0.21</v>
      </c>
      <c r="F303" s="14">
        <v>55.962499999999999</v>
      </c>
      <c r="G303" s="15" t="s">
        <v>1</v>
      </c>
      <c r="H303" s="16" t="s">
        <v>936</v>
      </c>
    </row>
    <row r="304" spans="1:8" x14ac:dyDescent="0.2">
      <c r="A304" s="16" t="s">
        <v>14</v>
      </c>
      <c r="B304" s="10">
        <v>43551</v>
      </c>
      <c r="C304" s="11" t="s">
        <v>610</v>
      </c>
      <c r="D304" s="12">
        <v>5.63</v>
      </c>
      <c r="E304" s="13">
        <v>0.21</v>
      </c>
      <c r="F304" s="14">
        <v>6.8122999999999996</v>
      </c>
      <c r="G304" s="15" t="s">
        <v>1</v>
      </c>
      <c r="H304" s="16" t="s">
        <v>936</v>
      </c>
    </row>
    <row r="305" spans="1:8" x14ac:dyDescent="0.2">
      <c r="A305" s="16" t="s">
        <v>14</v>
      </c>
      <c r="B305" s="10">
        <v>43551</v>
      </c>
      <c r="C305" s="11" t="s">
        <v>590</v>
      </c>
      <c r="D305" s="12">
        <v>60</v>
      </c>
      <c r="E305" s="13">
        <v>0.21</v>
      </c>
      <c r="F305" s="14">
        <v>72.599999999999994</v>
      </c>
      <c r="G305" s="17" t="s">
        <v>932</v>
      </c>
      <c r="H305" s="16" t="s">
        <v>962</v>
      </c>
    </row>
    <row r="306" spans="1:8" x14ac:dyDescent="0.2">
      <c r="A306" s="16" t="s">
        <v>14</v>
      </c>
      <c r="B306" s="10">
        <v>43552</v>
      </c>
      <c r="C306" s="11" t="s">
        <v>611</v>
      </c>
      <c r="D306" s="12">
        <v>178</v>
      </c>
      <c r="E306" s="13">
        <v>0.21</v>
      </c>
      <c r="F306" s="14">
        <v>215.38</v>
      </c>
      <c r="G306" s="17" t="s">
        <v>932</v>
      </c>
      <c r="H306" s="16" t="s">
        <v>936</v>
      </c>
    </row>
    <row r="307" spans="1:8" x14ac:dyDescent="0.2">
      <c r="A307" s="16" t="s">
        <v>14</v>
      </c>
      <c r="B307" s="10">
        <v>43553</v>
      </c>
      <c r="C307" s="11" t="s">
        <v>612</v>
      </c>
      <c r="D307" s="12">
        <v>95</v>
      </c>
      <c r="E307" s="13">
        <v>0.21</v>
      </c>
      <c r="F307" s="14">
        <v>114.95</v>
      </c>
      <c r="G307" s="15" t="s">
        <v>1</v>
      </c>
      <c r="H307" s="16" t="s">
        <v>962</v>
      </c>
    </row>
    <row r="308" spans="1:8" x14ac:dyDescent="0.2">
      <c r="A308" s="16" t="s">
        <v>14</v>
      </c>
      <c r="B308" s="10">
        <v>43553</v>
      </c>
      <c r="C308" s="11" t="s">
        <v>613</v>
      </c>
      <c r="D308" s="12">
        <v>650</v>
      </c>
      <c r="E308" s="13">
        <v>0.21</v>
      </c>
      <c r="F308" s="14">
        <v>786.5</v>
      </c>
      <c r="G308" s="17" t="s">
        <v>16</v>
      </c>
      <c r="H308" s="16" t="s">
        <v>966</v>
      </c>
    </row>
    <row r="309" spans="1:8" x14ac:dyDescent="0.2">
      <c r="A309" s="16" t="s">
        <v>14</v>
      </c>
      <c r="B309" s="10">
        <v>43556</v>
      </c>
      <c r="C309" s="11" t="s">
        <v>169</v>
      </c>
      <c r="D309" s="12">
        <v>72.319999999999993</v>
      </c>
      <c r="E309" s="13">
        <v>0.21</v>
      </c>
      <c r="F309" s="14">
        <v>87.507199999999983</v>
      </c>
      <c r="G309" s="17" t="s">
        <v>2</v>
      </c>
      <c r="H309" s="16" t="s">
        <v>962</v>
      </c>
    </row>
    <row r="310" spans="1:8" x14ac:dyDescent="0.2">
      <c r="A310" s="16" t="s">
        <v>14</v>
      </c>
      <c r="B310" s="10">
        <v>43558</v>
      </c>
      <c r="C310" s="11" t="s">
        <v>170</v>
      </c>
      <c r="D310" s="12">
        <v>234</v>
      </c>
      <c r="E310" s="13">
        <v>0.21</v>
      </c>
      <c r="F310" s="14">
        <v>283.14</v>
      </c>
      <c r="G310" s="17" t="s">
        <v>2</v>
      </c>
      <c r="H310" s="16" t="s">
        <v>936</v>
      </c>
    </row>
    <row r="311" spans="1:8" x14ac:dyDescent="0.2">
      <c r="A311" s="16" t="s">
        <v>14</v>
      </c>
      <c r="B311" s="10">
        <v>43585</v>
      </c>
      <c r="C311" s="11" t="s">
        <v>171</v>
      </c>
      <c r="D311" s="12">
        <v>38.799999999999997</v>
      </c>
      <c r="E311" s="13">
        <v>0.21</v>
      </c>
      <c r="F311" s="14">
        <v>46.947999999999993</v>
      </c>
      <c r="G311" s="17" t="s">
        <v>1</v>
      </c>
      <c r="H311" s="16" t="s">
        <v>936</v>
      </c>
    </row>
    <row r="312" spans="1:8" x14ac:dyDescent="0.2">
      <c r="A312" s="16" t="s">
        <v>14</v>
      </c>
      <c r="B312" s="10">
        <v>43592</v>
      </c>
      <c r="C312" s="11" t="s">
        <v>172</v>
      </c>
      <c r="D312" s="12">
        <v>77.28</v>
      </c>
      <c r="E312" s="13">
        <v>0.21</v>
      </c>
      <c r="F312" s="14">
        <v>93.508800000000008</v>
      </c>
      <c r="G312" s="17" t="s">
        <v>16</v>
      </c>
      <c r="H312" s="16" t="s">
        <v>936</v>
      </c>
    </row>
    <row r="313" spans="1:8" x14ac:dyDescent="0.2">
      <c r="A313" s="16" t="s">
        <v>14</v>
      </c>
      <c r="B313" s="10">
        <v>43599</v>
      </c>
      <c r="C313" s="11" t="s">
        <v>173</v>
      </c>
      <c r="D313" s="12">
        <v>184.68</v>
      </c>
      <c r="E313" s="13">
        <v>0.21</v>
      </c>
      <c r="F313" s="14">
        <v>223.46280000000002</v>
      </c>
      <c r="G313" s="17" t="s">
        <v>1</v>
      </c>
      <c r="H313" s="16" t="s">
        <v>962</v>
      </c>
    </row>
    <row r="314" spans="1:8" x14ac:dyDescent="0.2">
      <c r="A314" s="16" t="s">
        <v>14</v>
      </c>
      <c r="B314" s="10">
        <v>43605</v>
      </c>
      <c r="C314" s="11" t="s">
        <v>174</v>
      </c>
      <c r="D314" s="12">
        <v>3.44</v>
      </c>
      <c r="E314" s="13">
        <v>0.21</v>
      </c>
      <c r="F314" s="14">
        <v>4.1623999999999999</v>
      </c>
      <c r="G314" s="17" t="s">
        <v>1</v>
      </c>
      <c r="H314" s="16" t="s">
        <v>936</v>
      </c>
    </row>
    <row r="315" spans="1:8" x14ac:dyDescent="0.2">
      <c r="A315" s="16" t="s">
        <v>14</v>
      </c>
      <c r="B315" s="10">
        <v>43608</v>
      </c>
      <c r="C315" s="11" t="s">
        <v>175</v>
      </c>
      <c r="D315" s="12">
        <v>349.2</v>
      </c>
      <c r="E315" s="13">
        <v>0.21</v>
      </c>
      <c r="F315" s="14">
        <v>422.53199999999998</v>
      </c>
      <c r="G315" s="17" t="s">
        <v>2</v>
      </c>
      <c r="H315" s="16" t="s">
        <v>962</v>
      </c>
    </row>
    <row r="316" spans="1:8" x14ac:dyDescent="0.2">
      <c r="A316" s="16" t="s">
        <v>14</v>
      </c>
      <c r="B316" s="10">
        <v>43612</v>
      </c>
      <c r="C316" s="11" t="s">
        <v>176</v>
      </c>
      <c r="D316" s="12">
        <v>6.1</v>
      </c>
      <c r="E316" s="13">
        <v>0.21</v>
      </c>
      <c r="F316" s="14">
        <v>7.3809999999999993</v>
      </c>
      <c r="G316" s="17" t="s">
        <v>54</v>
      </c>
      <c r="H316" s="16" t="s">
        <v>962</v>
      </c>
    </row>
    <row r="317" spans="1:8" x14ac:dyDescent="0.2">
      <c r="A317" s="16" t="s">
        <v>14</v>
      </c>
      <c r="B317" s="10">
        <v>43613</v>
      </c>
      <c r="C317" s="11" t="s">
        <v>177</v>
      </c>
      <c r="D317" s="12">
        <v>10.08</v>
      </c>
      <c r="E317" s="13">
        <v>0.21</v>
      </c>
      <c r="F317" s="14">
        <v>12.1968</v>
      </c>
      <c r="G317" s="17" t="s">
        <v>2</v>
      </c>
      <c r="H317" s="16" t="s">
        <v>962</v>
      </c>
    </row>
    <row r="318" spans="1:8" x14ac:dyDescent="0.2">
      <c r="A318" s="16" t="s">
        <v>14</v>
      </c>
      <c r="B318" s="10">
        <v>43621</v>
      </c>
      <c r="C318" s="11" t="s">
        <v>178</v>
      </c>
      <c r="D318" s="12">
        <v>8.84</v>
      </c>
      <c r="E318" s="13">
        <v>0.21</v>
      </c>
      <c r="F318" s="14">
        <v>10.696400000000001</v>
      </c>
      <c r="G318" s="17" t="s">
        <v>12</v>
      </c>
      <c r="H318" s="16" t="s">
        <v>962</v>
      </c>
    </row>
    <row r="319" spans="1:8" x14ac:dyDescent="0.2">
      <c r="A319" s="16" t="s">
        <v>14</v>
      </c>
      <c r="B319" s="10">
        <v>43626</v>
      </c>
      <c r="C319" s="11" t="s">
        <v>179</v>
      </c>
      <c r="D319" s="12">
        <v>995</v>
      </c>
      <c r="E319" s="13">
        <v>0.21</v>
      </c>
      <c r="F319" s="14">
        <v>1203.95</v>
      </c>
      <c r="G319" s="17" t="s">
        <v>54</v>
      </c>
      <c r="H319" s="16" t="s">
        <v>966</v>
      </c>
    </row>
    <row r="320" spans="1:8" x14ac:dyDescent="0.2">
      <c r="A320" s="16" t="s">
        <v>14</v>
      </c>
      <c r="B320" s="10">
        <v>43627</v>
      </c>
      <c r="C320" s="11" t="s">
        <v>180</v>
      </c>
      <c r="D320" s="12">
        <v>200.23</v>
      </c>
      <c r="E320" s="13">
        <v>0.04</v>
      </c>
      <c r="F320" s="14">
        <v>208.23919999999998</v>
      </c>
      <c r="G320" s="17" t="s">
        <v>26</v>
      </c>
      <c r="H320" s="16" t="s">
        <v>943</v>
      </c>
    </row>
    <row r="321" spans="1:8" x14ac:dyDescent="0.2">
      <c r="A321" s="16" t="s">
        <v>14</v>
      </c>
      <c r="B321" s="10">
        <v>43627</v>
      </c>
      <c r="C321" s="11" t="s">
        <v>181</v>
      </c>
      <c r="D321" s="12">
        <v>592</v>
      </c>
      <c r="E321" s="13">
        <v>0.21</v>
      </c>
      <c r="F321" s="14">
        <v>716.31999999999994</v>
      </c>
      <c r="G321" s="17" t="s">
        <v>54</v>
      </c>
      <c r="H321" s="16" t="s">
        <v>936</v>
      </c>
    </row>
    <row r="322" spans="1:8" x14ac:dyDescent="0.2">
      <c r="A322" s="16" t="s">
        <v>14</v>
      </c>
      <c r="B322" s="10">
        <v>43629</v>
      </c>
      <c r="C322" s="11" t="s">
        <v>182</v>
      </c>
      <c r="D322" s="12">
        <v>52.34</v>
      </c>
      <c r="E322" s="13">
        <v>0.21</v>
      </c>
      <c r="F322" s="14">
        <v>63.331400000000002</v>
      </c>
      <c r="G322" s="17" t="s">
        <v>1</v>
      </c>
      <c r="H322" s="16" t="s">
        <v>936</v>
      </c>
    </row>
    <row r="323" spans="1:8" x14ac:dyDescent="0.2">
      <c r="A323" s="16" t="s">
        <v>14</v>
      </c>
      <c r="B323" s="10">
        <v>43630</v>
      </c>
      <c r="C323" s="11" t="s">
        <v>183</v>
      </c>
      <c r="D323" s="12">
        <v>42</v>
      </c>
      <c r="E323" s="13">
        <v>0.21</v>
      </c>
      <c r="F323" s="14">
        <v>50.82</v>
      </c>
      <c r="G323" s="17" t="s">
        <v>22</v>
      </c>
      <c r="H323" s="16" t="s">
        <v>936</v>
      </c>
    </row>
    <row r="324" spans="1:8" x14ac:dyDescent="0.2">
      <c r="A324" s="16" t="s">
        <v>14</v>
      </c>
      <c r="B324" s="10">
        <v>43633</v>
      </c>
      <c r="C324" s="11" t="s">
        <v>184</v>
      </c>
      <c r="D324" s="12">
        <v>1532.36</v>
      </c>
      <c r="E324" s="13">
        <v>0.21</v>
      </c>
      <c r="F324" s="14">
        <v>1854.1555999999998</v>
      </c>
      <c r="G324" s="17" t="s">
        <v>22</v>
      </c>
      <c r="H324" s="16" t="s">
        <v>936</v>
      </c>
    </row>
    <row r="325" spans="1:8" x14ac:dyDescent="0.2">
      <c r="A325" s="16" t="s">
        <v>14</v>
      </c>
      <c r="B325" s="10">
        <v>43633</v>
      </c>
      <c r="C325" s="11" t="s">
        <v>185</v>
      </c>
      <c r="D325" s="12">
        <v>2009.15</v>
      </c>
      <c r="E325" s="13">
        <v>0.21</v>
      </c>
      <c r="F325" s="14">
        <v>2431.0715</v>
      </c>
      <c r="G325" s="17" t="s">
        <v>2</v>
      </c>
      <c r="H325" s="16" t="s">
        <v>936</v>
      </c>
    </row>
    <row r="326" spans="1:8" x14ac:dyDescent="0.2">
      <c r="A326" s="16" t="s">
        <v>14</v>
      </c>
      <c r="B326" s="10">
        <v>43633</v>
      </c>
      <c r="C326" s="11" t="s">
        <v>186</v>
      </c>
      <c r="D326" s="12">
        <v>114</v>
      </c>
      <c r="E326" s="13">
        <v>0.21</v>
      </c>
      <c r="F326" s="14">
        <v>137.94</v>
      </c>
      <c r="G326" s="17" t="s">
        <v>22</v>
      </c>
      <c r="H326" s="16" t="s">
        <v>966</v>
      </c>
    </row>
    <row r="327" spans="1:8" x14ac:dyDescent="0.2">
      <c r="A327" s="16" t="s">
        <v>14</v>
      </c>
      <c r="B327" s="10">
        <v>43635</v>
      </c>
      <c r="C327" s="11" t="s">
        <v>187</v>
      </c>
      <c r="D327" s="12">
        <v>232.86</v>
      </c>
      <c r="E327" s="13">
        <v>0.21</v>
      </c>
      <c r="F327" s="14">
        <v>281.76060000000001</v>
      </c>
      <c r="G327" s="17" t="s">
        <v>54</v>
      </c>
      <c r="H327" s="16" t="s">
        <v>936</v>
      </c>
    </row>
    <row r="328" spans="1:8" x14ac:dyDescent="0.2">
      <c r="A328" s="16" t="s">
        <v>14</v>
      </c>
      <c r="B328" s="10">
        <v>43635</v>
      </c>
      <c r="C328" s="11" t="s">
        <v>188</v>
      </c>
      <c r="D328" s="12">
        <v>35.75</v>
      </c>
      <c r="E328" s="13">
        <v>0.21</v>
      </c>
      <c r="F328" s="14">
        <v>43.2575</v>
      </c>
      <c r="G328" s="17" t="s">
        <v>54</v>
      </c>
      <c r="H328" s="16" t="s">
        <v>936</v>
      </c>
    </row>
    <row r="329" spans="1:8" x14ac:dyDescent="0.2">
      <c r="A329" s="16" t="s">
        <v>14</v>
      </c>
      <c r="B329" s="10">
        <v>43635</v>
      </c>
      <c r="C329" s="11" t="s">
        <v>189</v>
      </c>
      <c r="D329" s="12">
        <v>190.37</v>
      </c>
      <c r="E329" s="13">
        <v>0.21</v>
      </c>
      <c r="F329" s="14">
        <v>230.3477</v>
      </c>
      <c r="G329" s="17" t="s">
        <v>2</v>
      </c>
      <c r="H329" s="16" t="s">
        <v>962</v>
      </c>
    </row>
    <row r="330" spans="1:8" x14ac:dyDescent="0.2">
      <c r="A330" s="16" t="s">
        <v>14</v>
      </c>
      <c r="B330" s="10">
        <v>43635</v>
      </c>
      <c r="C330" s="11" t="s">
        <v>190</v>
      </c>
      <c r="D330" s="12">
        <v>217.88</v>
      </c>
      <c r="E330" s="13">
        <v>0.21</v>
      </c>
      <c r="F330" s="14">
        <v>263.63479999999998</v>
      </c>
      <c r="G330" s="17" t="s">
        <v>3</v>
      </c>
      <c r="H330" s="16" t="s">
        <v>962</v>
      </c>
    </row>
    <row r="331" spans="1:8" x14ac:dyDescent="0.2">
      <c r="A331" s="16" t="s">
        <v>14</v>
      </c>
      <c r="B331" s="10">
        <v>43644</v>
      </c>
      <c r="C331" s="11" t="s">
        <v>191</v>
      </c>
      <c r="D331" s="12">
        <v>153.22999999999999</v>
      </c>
      <c r="E331" s="13">
        <v>0.21</v>
      </c>
      <c r="F331" s="14">
        <v>185.4083</v>
      </c>
      <c r="G331" s="17" t="s">
        <v>12</v>
      </c>
      <c r="H331" s="16" t="s">
        <v>962</v>
      </c>
    </row>
    <row r="332" spans="1:8" x14ac:dyDescent="0.2">
      <c r="A332" s="16" t="s">
        <v>854</v>
      </c>
      <c r="B332" s="10">
        <v>43466</v>
      </c>
      <c r="C332" s="11" t="s">
        <v>614</v>
      </c>
      <c r="D332" s="12">
        <v>700</v>
      </c>
      <c r="E332" s="13">
        <v>0.21</v>
      </c>
      <c r="F332" s="14">
        <v>847</v>
      </c>
      <c r="G332" s="15" t="s">
        <v>1</v>
      </c>
      <c r="H332" s="16" t="s">
        <v>978</v>
      </c>
    </row>
    <row r="333" spans="1:8" x14ac:dyDescent="0.2">
      <c r="A333" s="16" t="s">
        <v>854</v>
      </c>
      <c r="B333" s="10">
        <v>43497</v>
      </c>
      <c r="C333" s="11" t="s">
        <v>615</v>
      </c>
      <c r="D333" s="12">
        <v>700</v>
      </c>
      <c r="E333" s="13">
        <v>0.21</v>
      </c>
      <c r="F333" s="14">
        <v>847</v>
      </c>
      <c r="G333" s="15" t="s">
        <v>1</v>
      </c>
      <c r="H333" s="16" t="s">
        <v>978</v>
      </c>
    </row>
    <row r="334" spans="1:8" x14ac:dyDescent="0.2">
      <c r="A334" s="16" t="s">
        <v>854</v>
      </c>
      <c r="B334" s="10">
        <v>43525</v>
      </c>
      <c r="C334" s="11" t="s">
        <v>616</v>
      </c>
      <c r="D334" s="12">
        <v>700</v>
      </c>
      <c r="E334" s="13">
        <v>0.21</v>
      </c>
      <c r="F334" s="14">
        <v>847</v>
      </c>
      <c r="G334" s="15" t="s">
        <v>1</v>
      </c>
      <c r="H334" s="16" t="s">
        <v>978</v>
      </c>
    </row>
    <row r="335" spans="1:8" x14ac:dyDescent="0.2">
      <c r="A335" s="16" t="s">
        <v>854</v>
      </c>
      <c r="B335" s="10">
        <v>43556</v>
      </c>
      <c r="C335" s="11" t="s">
        <v>192</v>
      </c>
      <c r="D335" s="12">
        <v>700</v>
      </c>
      <c r="E335" s="13">
        <v>0.21</v>
      </c>
      <c r="F335" s="14">
        <v>847</v>
      </c>
      <c r="G335" s="17" t="s">
        <v>1</v>
      </c>
      <c r="H335" s="16" t="s">
        <v>978</v>
      </c>
    </row>
    <row r="336" spans="1:8" x14ac:dyDescent="0.2">
      <c r="A336" s="16" t="s">
        <v>854</v>
      </c>
      <c r="B336" s="10">
        <v>43586</v>
      </c>
      <c r="C336" s="11" t="s">
        <v>193</v>
      </c>
      <c r="D336" s="12">
        <v>700</v>
      </c>
      <c r="E336" s="13">
        <v>0.21</v>
      </c>
      <c r="F336" s="14">
        <v>847</v>
      </c>
      <c r="G336" s="17" t="s">
        <v>1</v>
      </c>
      <c r="H336" s="16" t="s">
        <v>978</v>
      </c>
    </row>
    <row r="337" spans="1:8" x14ac:dyDescent="0.2">
      <c r="A337" s="16" t="s">
        <v>854</v>
      </c>
      <c r="B337" s="10">
        <v>43635</v>
      </c>
      <c r="C337" s="11" t="s">
        <v>194</v>
      </c>
      <c r="D337" s="12">
        <v>700</v>
      </c>
      <c r="E337" s="13">
        <v>0.21</v>
      </c>
      <c r="F337" s="14">
        <v>847</v>
      </c>
      <c r="G337" s="17" t="s">
        <v>1</v>
      </c>
      <c r="H337" s="16" t="s">
        <v>978</v>
      </c>
    </row>
    <row r="338" spans="1:8" x14ac:dyDescent="0.2">
      <c r="A338" s="16" t="s">
        <v>195</v>
      </c>
      <c r="B338" s="10">
        <v>43592</v>
      </c>
      <c r="C338" s="11" t="s">
        <v>147</v>
      </c>
      <c r="D338" s="12">
        <v>60</v>
      </c>
      <c r="E338" s="13">
        <v>0</v>
      </c>
      <c r="F338" s="14">
        <v>60</v>
      </c>
      <c r="G338" s="17" t="s">
        <v>2</v>
      </c>
      <c r="H338" s="16" t="s">
        <v>971</v>
      </c>
    </row>
    <row r="339" spans="1:8" x14ac:dyDescent="0.2">
      <c r="A339" s="16" t="s">
        <v>196</v>
      </c>
      <c r="B339" s="10">
        <v>43633</v>
      </c>
      <c r="C339" s="11" t="s">
        <v>197</v>
      </c>
      <c r="D339" s="12">
        <v>392</v>
      </c>
      <c r="E339" s="13">
        <v>0.21</v>
      </c>
      <c r="F339" s="14">
        <v>474.32</v>
      </c>
      <c r="G339" s="17" t="s">
        <v>54</v>
      </c>
      <c r="H339" s="16" t="s">
        <v>948</v>
      </c>
    </row>
    <row r="340" spans="1:8" x14ac:dyDescent="0.2">
      <c r="A340" s="16" t="s">
        <v>855</v>
      </c>
      <c r="B340" s="10">
        <v>43507</v>
      </c>
      <c r="C340" s="11" t="s">
        <v>617</v>
      </c>
      <c r="D340" s="12">
        <v>275</v>
      </c>
      <c r="E340" s="13">
        <v>0.21</v>
      </c>
      <c r="F340" s="14">
        <v>332.75</v>
      </c>
      <c r="G340" s="17" t="s">
        <v>2</v>
      </c>
      <c r="H340" s="16" t="s">
        <v>966</v>
      </c>
    </row>
    <row r="341" spans="1:8" x14ac:dyDescent="0.2">
      <c r="A341" s="16" t="s">
        <v>856</v>
      </c>
      <c r="B341" s="10">
        <v>43598</v>
      </c>
      <c r="C341" s="11" t="s">
        <v>198</v>
      </c>
      <c r="D341" s="12">
        <v>86</v>
      </c>
      <c r="E341" s="13">
        <v>0.21</v>
      </c>
      <c r="F341" s="14">
        <v>104.06</v>
      </c>
      <c r="G341" s="17" t="s">
        <v>6</v>
      </c>
      <c r="H341" s="16" t="s">
        <v>966</v>
      </c>
    </row>
    <row r="342" spans="1:8" x14ac:dyDescent="0.2">
      <c r="A342" s="16" t="s">
        <v>856</v>
      </c>
      <c r="B342" s="10">
        <v>43600</v>
      </c>
      <c r="C342" s="11" t="s">
        <v>199</v>
      </c>
      <c r="D342" s="12">
        <v>136</v>
      </c>
      <c r="E342" s="13">
        <v>0.21</v>
      </c>
      <c r="F342" s="14">
        <v>164.56</v>
      </c>
      <c r="G342" s="17" t="s">
        <v>6</v>
      </c>
      <c r="H342" s="16" t="s">
        <v>966</v>
      </c>
    </row>
    <row r="343" spans="1:8" x14ac:dyDescent="0.2">
      <c r="A343" s="16" t="s">
        <v>856</v>
      </c>
      <c r="B343" s="10">
        <v>43606</v>
      </c>
      <c r="C343" s="11" t="s">
        <v>200</v>
      </c>
      <c r="D343" s="12">
        <v>57.75</v>
      </c>
      <c r="E343" s="13">
        <v>0.21</v>
      </c>
      <c r="F343" s="14">
        <v>69.877499999999998</v>
      </c>
      <c r="G343" s="17" t="s">
        <v>6</v>
      </c>
      <c r="H343" s="16" t="s">
        <v>966</v>
      </c>
    </row>
    <row r="344" spans="1:8" x14ac:dyDescent="0.2">
      <c r="A344" s="16" t="s">
        <v>856</v>
      </c>
      <c r="B344" s="10">
        <v>43607</v>
      </c>
      <c r="C344" s="11" t="s">
        <v>201</v>
      </c>
      <c r="D344" s="12">
        <v>952</v>
      </c>
      <c r="E344" s="13">
        <v>0.21</v>
      </c>
      <c r="F344" s="14">
        <v>1151.92</v>
      </c>
      <c r="G344" s="17" t="s">
        <v>6</v>
      </c>
      <c r="H344" s="16" t="s">
        <v>966</v>
      </c>
    </row>
    <row r="345" spans="1:8" x14ac:dyDescent="0.2">
      <c r="A345" s="16" t="s">
        <v>856</v>
      </c>
      <c r="B345" s="10">
        <v>43620</v>
      </c>
      <c r="C345" s="11" t="s">
        <v>202</v>
      </c>
      <c r="D345" s="12">
        <v>226</v>
      </c>
      <c r="E345" s="13">
        <v>0.21</v>
      </c>
      <c r="F345" s="14">
        <v>273.45999999999998</v>
      </c>
      <c r="G345" s="17" t="s">
        <v>6</v>
      </c>
      <c r="H345" s="16" t="s">
        <v>965</v>
      </c>
    </row>
    <row r="346" spans="1:8" x14ac:dyDescent="0.2">
      <c r="A346" s="16" t="s">
        <v>859</v>
      </c>
      <c r="B346" s="10">
        <v>43497</v>
      </c>
      <c r="C346" s="11" t="s">
        <v>29</v>
      </c>
      <c r="D346" s="12">
        <v>60</v>
      </c>
      <c r="E346" s="13">
        <v>0.21</v>
      </c>
      <c r="F346" s="14">
        <v>72.599999999999994</v>
      </c>
      <c r="G346" s="17" t="s">
        <v>11</v>
      </c>
      <c r="H346" s="16" t="s">
        <v>969</v>
      </c>
    </row>
    <row r="347" spans="1:8" x14ac:dyDescent="0.2">
      <c r="A347" s="16" t="s">
        <v>8</v>
      </c>
      <c r="B347" s="10">
        <v>43469</v>
      </c>
      <c r="C347" s="11" t="s">
        <v>9</v>
      </c>
      <c r="D347" s="12">
        <v>625.59</v>
      </c>
      <c r="E347" s="13">
        <v>0</v>
      </c>
      <c r="F347" s="14">
        <v>625.59</v>
      </c>
      <c r="G347" s="15" t="s">
        <v>1</v>
      </c>
      <c r="H347" s="16" t="s">
        <v>979</v>
      </c>
    </row>
    <row r="348" spans="1:8" x14ac:dyDescent="0.2">
      <c r="A348" s="16" t="s">
        <v>8</v>
      </c>
      <c r="B348" s="10">
        <v>43501</v>
      </c>
      <c r="C348" s="11" t="s">
        <v>9</v>
      </c>
      <c r="D348" s="12">
        <v>625.59</v>
      </c>
      <c r="E348" s="13">
        <v>0</v>
      </c>
      <c r="F348" s="14">
        <v>625.59</v>
      </c>
      <c r="G348" s="15" t="s">
        <v>1</v>
      </c>
      <c r="H348" s="16" t="s">
        <v>979</v>
      </c>
    </row>
    <row r="349" spans="1:8" x14ac:dyDescent="0.2">
      <c r="A349" s="16" t="s">
        <v>8</v>
      </c>
      <c r="B349" s="10">
        <v>43525</v>
      </c>
      <c r="C349" s="11" t="s">
        <v>9</v>
      </c>
      <c r="D349" s="12">
        <v>625.59</v>
      </c>
      <c r="E349" s="13">
        <v>0</v>
      </c>
      <c r="F349" s="14">
        <v>625.59</v>
      </c>
      <c r="G349" s="15" t="s">
        <v>1</v>
      </c>
      <c r="H349" s="16" t="s">
        <v>979</v>
      </c>
    </row>
    <row r="350" spans="1:8" x14ac:dyDescent="0.2">
      <c r="A350" s="16" t="s">
        <v>8</v>
      </c>
      <c r="B350" s="10">
        <v>43566</v>
      </c>
      <c r="C350" s="11" t="s">
        <v>9</v>
      </c>
      <c r="D350" s="12">
        <v>625.59</v>
      </c>
      <c r="E350" s="13">
        <v>0</v>
      </c>
      <c r="F350" s="14">
        <v>625.59</v>
      </c>
      <c r="G350" s="17" t="s">
        <v>1</v>
      </c>
      <c r="H350" s="16" t="s">
        <v>979</v>
      </c>
    </row>
    <row r="351" spans="1:8" x14ac:dyDescent="0.2">
      <c r="A351" s="16" t="s">
        <v>8</v>
      </c>
      <c r="B351" s="10">
        <v>43588</v>
      </c>
      <c r="C351" s="11" t="s">
        <v>9</v>
      </c>
      <c r="D351" s="12">
        <v>625.59</v>
      </c>
      <c r="E351" s="13">
        <v>0</v>
      </c>
      <c r="F351" s="14">
        <v>625.59</v>
      </c>
      <c r="G351" s="17" t="s">
        <v>1</v>
      </c>
      <c r="H351" s="16" t="s">
        <v>979</v>
      </c>
    </row>
    <row r="352" spans="1:8" x14ac:dyDescent="0.2">
      <c r="A352" s="16" t="s">
        <v>8</v>
      </c>
      <c r="B352" s="10">
        <v>43635</v>
      </c>
      <c r="C352" s="11" t="s">
        <v>9</v>
      </c>
      <c r="D352" s="12">
        <v>625.59</v>
      </c>
      <c r="E352" s="13">
        <v>0</v>
      </c>
      <c r="F352" s="14">
        <v>625.59</v>
      </c>
      <c r="G352" s="17" t="s">
        <v>1</v>
      </c>
      <c r="H352" s="16" t="s">
        <v>979</v>
      </c>
    </row>
    <row r="353" spans="1:8" x14ac:dyDescent="0.2">
      <c r="A353" s="16" t="s">
        <v>860</v>
      </c>
      <c r="B353" s="10">
        <v>43510</v>
      </c>
      <c r="C353" s="11" t="s">
        <v>618</v>
      </c>
      <c r="D353" s="12">
        <v>1910</v>
      </c>
      <c r="E353" s="13">
        <v>0.1</v>
      </c>
      <c r="F353" s="14">
        <v>2101</v>
      </c>
      <c r="G353" s="17" t="s">
        <v>2</v>
      </c>
      <c r="H353" s="16" t="s">
        <v>940</v>
      </c>
    </row>
    <row r="354" spans="1:8" x14ac:dyDescent="0.2">
      <c r="A354" s="16" t="s">
        <v>860</v>
      </c>
      <c r="B354" s="10">
        <v>43510</v>
      </c>
      <c r="C354" s="11" t="s">
        <v>619</v>
      </c>
      <c r="D354" s="12">
        <v>805</v>
      </c>
      <c r="E354" s="13">
        <v>0.1</v>
      </c>
      <c r="F354" s="14">
        <v>885.5</v>
      </c>
      <c r="G354" s="17" t="s">
        <v>2</v>
      </c>
      <c r="H354" s="16" t="s">
        <v>940</v>
      </c>
    </row>
    <row r="355" spans="1:8" x14ac:dyDescent="0.2">
      <c r="A355" s="16" t="s">
        <v>860</v>
      </c>
      <c r="B355" s="10">
        <v>43556</v>
      </c>
      <c r="C355" s="11" t="s">
        <v>203</v>
      </c>
      <c r="D355" s="12">
        <v>325</v>
      </c>
      <c r="E355" s="13">
        <v>0.1</v>
      </c>
      <c r="F355" s="14">
        <v>357.5</v>
      </c>
      <c r="G355" s="17" t="s">
        <v>2</v>
      </c>
      <c r="H355" s="16" t="s">
        <v>940</v>
      </c>
    </row>
    <row r="356" spans="1:8" x14ac:dyDescent="0.2">
      <c r="A356" s="16" t="s">
        <v>860</v>
      </c>
      <c r="B356" s="10">
        <v>43591</v>
      </c>
      <c r="C356" s="11" t="s">
        <v>204</v>
      </c>
      <c r="D356" s="12">
        <v>800</v>
      </c>
      <c r="E356" s="13">
        <v>0.1</v>
      </c>
      <c r="F356" s="14">
        <v>880</v>
      </c>
      <c r="G356" s="17" t="s">
        <v>2</v>
      </c>
      <c r="H356" s="16" t="s">
        <v>940</v>
      </c>
    </row>
    <row r="357" spans="1:8" x14ac:dyDescent="0.2">
      <c r="A357" s="16" t="s">
        <v>860</v>
      </c>
      <c r="B357" s="10">
        <v>43641</v>
      </c>
      <c r="C357" s="11" t="s">
        <v>205</v>
      </c>
      <c r="D357" s="12">
        <v>9831.82</v>
      </c>
      <c r="E357" s="13">
        <v>0.1</v>
      </c>
      <c r="F357" s="14">
        <v>10815.002</v>
      </c>
      <c r="G357" s="17" t="s">
        <v>22</v>
      </c>
      <c r="H357" s="16" t="s">
        <v>940</v>
      </c>
    </row>
    <row r="358" spans="1:8" x14ac:dyDescent="0.2">
      <c r="A358" s="16" t="s">
        <v>861</v>
      </c>
      <c r="B358" s="10">
        <v>43489</v>
      </c>
      <c r="C358" s="11" t="s">
        <v>620</v>
      </c>
      <c r="D358" s="12">
        <v>38.43</v>
      </c>
      <c r="E358" s="13">
        <v>0.21</v>
      </c>
      <c r="F358" s="14">
        <v>46.500299999999996</v>
      </c>
      <c r="G358" s="17" t="s">
        <v>2</v>
      </c>
      <c r="H358" s="16" t="s">
        <v>963</v>
      </c>
    </row>
    <row r="359" spans="1:8" x14ac:dyDescent="0.2">
      <c r="A359" s="16" t="s">
        <v>862</v>
      </c>
      <c r="B359" s="10">
        <v>43525</v>
      </c>
      <c r="C359" s="11" t="s">
        <v>621</v>
      </c>
      <c r="D359" s="12">
        <v>300.74</v>
      </c>
      <c r="E359" s="13">
        <v>0</v>
      </c>
      <c r="F359" s="14">
        <v>300.74</v>
      </c>
      <c r="G359" s="17" t="s">
        <v>932</v>
      </c>
      <c r="H359" s="16" t="s">
        <v>939</v>
      </c>
    </row>
    <row r="360" spans="1:8" x14ac:dyDescent="0.2">
      <c r="A360" s="16" t="s">
        <v>206</v>
      </c>
      <c r="B360" s="10">
        <v>43559</v>
      </c>
      <c r="C360" s="11" t="s">
        <v>207</v>
      </c>
      <c r="D360" s="12">
        <v>11.82</v>
      </c>
      <c r="E360" s="13">
        <v>0.1</v>
      </c>
      <c r="F360" s="14">
        <v>13.002000000000001</v>
      </c>
      <c r="G360" s="17" t="s">
        <v>4</v>
      </c>
      <c r="H360" s="16" t="s">
        <v>940</v>
      </c>
    </row>
    <row r="361" spans="1:8" x14ac:dyDescent="0.2">
      <c r="A361" s="16" t="s">
        <v>863</v>
      </c>
      <c r="B361" s="10">
        <v>43620</v>
      </c>
      <c r="C361" s="11" t="s">
        <v>208</v>
      </c>
      <c r="D361" s="12">
        <v>884.09</v>
      </c>
      <c r="E361" s="13">
        <v>0.1</v>
      </c>
      <c r="F361" s="14">
        <v>972.49900000000002</v>
      </c>
      <c r="G361" s="17" t="s">
        <v>6</v>
      </c>
      <c r="H361" s="16" t="s">
        <v>961</v>
      </c>
    </row>
    <row r="362" spans="1:8" x14ac:dyDescent="0.2">
      <c r="A362" s="16" t="s">
        <v>863</v>
      </c>
      <c r="B362" s="10">
        <v>43620</v>
      </c>
      <c r="C362" s="11" t="s">
        <v>209</v>
      </c>
      <c r="D362" s="12">
        <v>60</v>
      </c>
      <c r="E362" s="13">
        <v>0.1</v>
      </c>
      <c r="F362" s="14">
        <v>66</v>
      </c>
      <c r="G362" s="17" t="s">
        <v>6</v>
      </c>
      <c r="H362" s="16" t="s">
        <v>961</v>
      </c>
    </row>
    <row r="363" spans="1:8" x14ac:dyDescent="0.2">
      <c r="A363" s="16" t="s">
        <v>863</v>
      </c>
      <c r="B363" s="10">
        <v>43620</v>
      </c>
      <c r="C363" s="11" t="s">
        <v>210</v>
      </c>
      <c r="D363" s="12">
        <v>60</v>
      </c>
      <c r="E363" s="13">
        <v>0.1</v>
      </c>
      <c r="F363" s="14">
        <v>66</v>
      </c>
      <c r="G363" s="17" t="s">
        <v>6</v>
      </c>
      <c r="H363" s="16" t="s">
        <v>961</v>
      </c>
    </row>
    <row r="364" spans="1:8" x14ac:dyDescent="0.2">
      <c r="A364" s="16" t="s">
        <v>863</v>
      </c>
      <c r="B364" s="10">
        <v>43620</v>
      </c>
      <c r="C364" s="11" t="s">
        <v>211</v>
      </c>
      <c r="D364" s="12">
        <v>60</v>
      </c>
      <c r="E364" s="13">
        <v>0.1</v>
      </c>
      <c r="F364" s="14">
        <v>66</v>
      </c>
      <c r="G364" s="17" t="s">
        <v>6</v>
      </c>
      <c r="H364" s="16" t="s">
        <v>961</v>
      </c>
    </row>
    <row r="365" spans="1:8" x14ac:dyDescent="0.2">
      <c r="A365" s="16" t="s">
        <v>863</v>
      </c>
      <c r="B365" s="10">
        <v>43620</v>
      </c>
      <c r="C365" s="11" t="s">
        <v>212</v>
      </c>
      <c r="D365" s="12">
        <v>120</v>
      </c>
      <c r="E365" s="13">
        <v>0.1</v>
      </c>
      <c r="F365" s="14">
        <v>132</v>
      </c>
      <c r="G365" s="17" t="s">
        <v>6</v>
      </c>
      <c r="H365" s="16" t="s">
        <v>961</v>
      </c>
    </row>
    <row r="366" spans="1:8" x14ac:dyDescent="0.2">
      <c r="A366" s="16" t="s">
        <v>863</v>
      </c>
      <c r="B366" s="10">
        <v>43620</v>
      </c>
      <c r="C366" s="11" t="s">
        <v>213</v>
      </c>
      <c r="D366" s="12">
        <v>60</v>
      </c>
      <c r="E366" s="13">
        <v>0.1</v>
      </c>
      <c r="F366" s="14">
        <v>66</v>
      </c>
      <c r="G366" s="17" t="s">
        <v>6</v>
      </c>
      <c r="H366" s="16" t="s">
        <v>961</v>
      </c>
    </row>
    <row r="367" spans="1:8" x14ac:dyDescent="0.2">
      <c r="A367" s="16" t="s">
        <v>863</v>
      </c>
      <c r="B367" s="10">
        <v>43620</v>
      </c>
      <c r="C367" s="11" t="s">
        <v>214</v>
      </c>
      <c r="D367" s="12">
        <v>120</v>
      </c>
      <c r="E367" s="13">
        <v>0.1</v>
      </c>
      <c r="F367" s="14">
        <v>132</v>
      </c>
      <c r="G367" s="17" t="s">
        <v>6</v>
      </c>
      <c r="H367" s="16" t="s">
        <v>961</v>
      </c>
    </row>
    <row r="368" spans="1:8" x14ac:dyDescent="0.2">
      <c r="A368" s="16" t="s">
        <v>863</v>
      </c>
      <c r="B368" s="10">
        <v>43620</v>
      </c>
      <c r="C368" s="11" t="s">
        <v>215</v>
      </c>
      <c r="D368" s="12">
        <v>60</v>
      </c>
      <c r="E368" s="13">
        <v>0.1</v>
      </c>
      <c r="F368" s="14">
        <v>66</v>
      </c>
      <c r="G368" s="17" t="s">
        <v>6</v>
      </c>
      <c r="H368" s="16" t="s">
        <v>961</v>
      </c>
    </row>
    <row r="369" spans="1:8" x14ac:dyDescent="0.2">
      <c r="A369" s="16" t="s">
        <v>863</v>
      </c>
      <c r="B369" s="10">
        <v>43620</v>
      </c>
      <c r="C369" s="11" t="s">
        <v>216</v>
      </c>
      <c r="D369" s="12">
        <v>60</v>
      </c>
      <c r="E369" s="13">
        <v>0.1</v>
      </c>
      <c r="F369" s="14">
        <v>66</v>
      </c>
      <c r="G369" s="17" t="s">
        <v>6</v>
      </c>
      <c r="H369" s="16" t="s">
        <v>961</v>
      </c>
    </row>
    <row r="370" spans="1:8" x14ac:dyDescent="0.2">
      <c r="A370" s="16" t="s">
        <v>863</v>
      </c>
      <c r="B370" s="10">
        <v>43620</v>
      </c>
      <c r="C370" s="11" t="s">
        <v>217</v>
      </c>
      <c r="D370" s="12">
        <v>60</v>
      </c>
      <c r="E370" s="13">
        <v>0.1</v>
      </c>
      <c r="F370" s="14">
        <v>66</v>
      </c>
      <c r="G370" s="17" t="s">
        <v>6</v>
      </c>
      <c r="H370" s="16" t="s">
        <v>961</v>
      </c>
    </row>
    <row r="371" spans="1:8" x14ac:dyDescent="0.2">
      <c r="A371" s="16" t="s">
        <v>863</v>
      </c>
      <c r="B371" s="10">
        <v>43620</v>
      </c>
      <c r="C371" s="11" t="s">
        <v>218</v>
      </c>
      <c r="D371" s="12">
        <v>120</v>
      </c>
      <c r="E371" s="13">
        <v>0.1</v>
      </c>
      <c r="F371" s="14">
        <v>132</v>
      </c>
      <c r="G371" s="17" t="s">
        <v>6</v>
      </c>
      <c r="H371" s="16" t="s">
        <v>961</v>
      </c>
    </row>
    <row r="372" spans="1:8" x14ac:dyDescent="0.2">
      <c r="A372" s="16" t="s">
        <v>863</v>
      </c>
      <c r="B372" s="10">
        <v>43620</v>
      </c>
      <c r="C372" s="11" t="s">
        <v>219</v>
      </c>
      <c r="D372" s="12">
        <v>120</v>
      </c>
      <c r="E372" s="13">
        <v>0.1</v>
      </c>
      <c r="F372" s="14">
        <v>132</v>
      </c>
      <c r="G372" s="17" t="s">
        <v>6</v>
      </c>
      <c r="H372" s="16" t="s">
        <v>961</v>
      </c>
    </row>
    <row r="373" spans="1:8" x14ac:dyDescent="0.2">
      <c r="A373" s="16" t="s">
        <v>863</v>
      </c>
      <c r="B373" s="10">
        <v>43620</v>
      </c>
      <c r="C373" s="11" t="s">
        <v>220</v>
      </c>
      <c r="D373" s="12">
        <v>120</v>
      </c>
      <c r="E373" s="13">
        <v>0.1</v>
      </c>
      <c r="F373" s="14">
        <v>132</v>
      </c>
      <c r="G373" s="17" t="s">
        <v>6</v>
      </c>
      <c r="H373" s="16" t="s">
        <v>961</v>
      </c>
    </row>
    <row r="374" spans="1:8" x14ac:dyDescent="0.2">
      <c r="A374" s="16" t="s">
        <v>863</v>
      </c>
      <c r="B374" s="10">
        <v>43620</v>
      </c>
      <c r="C374" s="11" t="s">
        <v>221</v>
      </c>
      <c r="D374" s="12">
        <v>60</v>
      </c>
      <c r="E374" s="13">
        <v>0.1</v>
      </c>
      <c r="F374" s="14">
        <v>66</v>
      </c>
      <c r="G374" s="17" t="s">
        <v>6</v>
      </c>
      <c r="H374" s="16" t="s">
        <v>961</v>
      </c>
    </row>
    <row r="375" spans="1:8" x14ac:dyDescent="0.2">
      <c r="A375" s="16" t="s">
        <v>863</v>
      </c>
      <c r="B375" s="10">
        <v>43620</v>
      </c>
      <c r="C375" s="11" t="s">
        <v>222</v>
      </c>
      <c r="D375" s="12">
        <v>120</v>
      </c>
      <c r="E375" s="13">
        <v>0.1</v>
      </c>
      <c r="F375" s="14">
        <v>132</v>
      </c>
      <c r="G375" s="17" t="s">
        <v>6</v>
      </c>
      <c r="H375" s="16" t="s">
        <v>961</v>
      </c>
    </row>
    <row r="376" spans="1:8" x14ac:dyDescent="0.2">
      <c r="A376" s="16" t="s">
        <v>863</v>
      </c>
      <c r="B376" s="10">
        <v>43620</v>
      </c>
      <c r="C376" s="11" t="s">
        <v>223</v>
      </c>
      <c r="D376" s="12">
        <v>120</v>
      </c>
      <c r="E376" s="13">
        <v>0.1</v>
      </c>
      <c r="F376" s="14">
        <v>132</v>
      </c>
      <c r="G376" s="17" t="s">
        <v>6</v>
      </c>
      <c r="H376" s="16" t="s">
        <v>961</v>
      </c>
    </row>
    <row r="377" spans="1:8" x14ac:dyDescent="0.2">
      <c r="A377" s="16" t="s">
        <v>863</v>
      </c>
      <c r="B377" s="10">
        <v>43620</v>
      </c>
      <c r="C377" s="11" t="s">
        <v>224</v>
      </c>
      <c r="D377" s="12">
        <v>120</v>
      </c>
      <c r="E377" s="13">
        <v>0.1</v>
      </c>
      <c r="F377" s="14">
        <v>132</v>
      </c>
      <c r="G377" s="17" t="s">
        <v>6</v>
      </c>
      <c r="H377" s="16" t="s">
        <v>961</v>
      </c>
    </row>
    <row r="378" spans="1:8" x14ac:dyDescent="0.2">
      <c r="A378" s="16" t="s">
        <v>863</v>
      </c>
      <c r="B378" s="10">
        <v>43620</v>
      </c>
      <c r="C378" s="11" t="s">
        <v>225</v>
      </c>
      <c r="D378" s="12">
        <v>120</v>
      </c>
      <c r="E378" s="13">
        <v>0.1</v>
      </c>
      <c r="F378" s="14">
        <v>132</v>
      </c>
      <c r="G378" s="17" t="s">
        <v>6</v>
      </c>
      <c r="H378" s="16" t="s">
        <v>961</v>
      </c>
    </row>
    <row r="379" spans="1:8" x14ac:dyDescent="0.2">
      <c r="A379" s="16" t="s">
        <v>863</v>
      </c>
      <c r="B379" s="10">
        <v>43620</v>
      </c>
      <c r="C379" s="11" t="s">
        <v>226</v>
      </c>
      <c r="D379" s="12">
        <v>180</v>
      </c>
      <c r="E379" s="13">
        <v>0.1</v>
      </c>
      <c r="F379" s="14">
        <v>198</v>
      </c>
      <c r="G379" s="17" t="s">
        <v>6</v>
      </c>
      <c r="H379" s="16" t="s">
        <v>961</v>
      </c>
    </row>
    <row r="380" spans="1:8" x14ac:dyDescent="0.2">
      <c r="A380" s="16" t="s">
        <v>863</v>
      </c>
      <c r="B380" s="10">
        <v>43620</v>
      </c>
      <c r="C380" s="11" t="s">
        <v>227</v>
      </c>
      <c r="D380" s="12">
        <v>60</v>
      </c>
      <c r="E380" s="13">
        <v>0.1</v>
      </c>
      <c r="F380" s="14">
        <v>66</v>
      </c>
      <c r="G380" s="17" t="s">
        <v>6</v>
      </c>
      <c r="H380" s="16" t="s">
        <v>961</v>
      </c>
    </row>
    <row r="381" spans="1:8" x14ac:dyDescent="0.2">
      <c r="A381" s="16" t="s">
        <v>863</v>
      </c>
      <c r="B381" s="10">
        <v>43620</v>
      </c>
      <c r="C381" s="11" t="s">
        <v>228</v>
      </c>
      <c r="D381" s="12">
        <v>180</v>
      </c>
      <c r="E381" s="13">
        <v>0.1</v>
      </c>
      <c r="F381" s="14">
        <v>198</v>
      </c>
      <c r="G381" s="17" t="s">
        <v>6</v>
      </c>
      <c r="H381" s="16" t="s">
        <v>961</v>
      </c>
    </row>
    <row r="382" spans="1:8" x14ac:dyDescent="0.2">
      <c r="A382" s="16" t="s">
        <v>863</v>
      </c>
      <c r="B382" s="10">
        <v>43620</v>
      </c>
      <c r="C382" s="11" t="s">
        <v>229</v>
      </c>
      <c r="D382" s="12">
        <v>120</v>
      </c>
      <c r="E382" s="13">
        <v>0.1</v>
      </c>
      <c r="F382" s="14">
        <v>132</v>
      </c>
      <c r="G382" s="17" t="s">
        <v>6</v>
      </c>
      <c r="H382" s="16" t="s">
        <v>961</v>
      </c>
    </row>
    <row r="383" spans="1:8" x14ac:dyDescent="0.2">
      <c r="A383" s="16" t="s">
        <v>863</v>
      </c>
      <c r="B383" s="10">
        <v>43620</v>
      </c>
      <c r="C383" s="11" t="s">
        <v>230</v>
      </c>
      <c r="D383" s="12">
        <v>180</v>
      </c>
      <c r="E383" s="13">
        <v>0.1</v>
      </c>
      <c r="F383" s="14">
        <v>198</v>
      </c>
      <c r="G383" s="17" t="s">
        <v>6</v>
      </c>
      <c r="H383" s="16" t="s">
        <v>961</v>
      </c>
    </row>
    <row r="384" spans="1:8" x14ac:dyDescent="0.2">
      <c r="A384" s="16" t="s">
        <v>863</v>
      </c>
      <c r="B384" s="10">
        <v>43620</v>
      </c>
      <c r="C384" s="11" t="s">
        <v>231</v>
      </c>
      <c r="D384" s="12">
        <v>180</v>
      </c>
      <c r="E384" s="13">
        <v>0.1</v>
      </c>
      <c r="F384" s="14">
        <v>198</v>
      </c>
      <c r="G384" s="17" t="s">
        <v>6</v>
      </c>
      <c r="H384" s="16" t="s">
        <v>961</v>
      </c>
    </row>
    <row r="385" spans="1:8" x14ac:dyDescent="0.2">
      <c r="A385" s="16" t="s">
        <v>863</v>
      </c>
      <c r="B385" s="10">
        <v>43620</v>
      </c>
      <c r="C385" s="11" t="s">
        <v>232</v>
      </c>
      <c r="D385" s="12">
        <v>120</v>
      </c>
      <c r="E385" s="13">
        <v>0.1</v>
      </c>
      <c r="F385" s="14">
        <v>132</v>
      </c>
      <c r="G385" s="17" t="s">
        <v>6</v>
      </c>
      <c r="H385" s="16" t="s">
        <v>961</v>
      </c>
    </row>
    <row r="386" spans="1:8" x14ac:dyDescent="0.2">
      <c r="A386" s="16" t="s">
        <v>863</v>
      </c>
      <c r="B386" s="10">
        <v>43620</v>
      </c>
      <c r="C386" s="11" t="s">
        <v>233</v>
      </c>
      <c r="D386" s="12">
        <v>120</v>
      </c>
      <c r="E386" s="13">
        <v>0.1</v>
      </c>
      <c r="F386" s="14">
        <v>132</v>
      </c>
      <c r="G386" s="17" t="s">
        <v>6</v>
      </c>
      <c r="H386" s="16" t="s">
        <v>961</v>
      </c>
    </row>
    <row r="387" spans="1:8" x14ac:dyDescent="0.2">
      <c r="A387" s="16" t="s">
        <v>863</v>
      </c>
      <c r="B387" s="10">
        <v>43620</v>
      </c>
      <c r="C387" s="11" t="s">
        <v>234</v>
      </c>
      <c r="D387" s="12">
        <v>180</v>
      </c>
      <c r="E387" s="13">
        <v>0.1</v>
      </c>
      <c r="F387" s="14">
        <v>198</v>
      </c>
      <c r="G387" s="17" t="s">
        <v>6</v>
      </c>
      <c r="H387" s="16" t="s">
        <v>961</v>
      </c>
    </row>
    <row r="388" spans="1:8" x14ac:dyDescent="0.2">
      <c r="A388" s="16" t="s">
        <v>863</v>
      </c>
      <c r="B388" s="10">
        <v>43620</v>
      </c>
      <c r="C388" s="11" t="s">
        <v>235</v>
      </c>
      <c r="D388" s="12">
        <v>120</v>
      </c>
      <c r="E388" s="13">
        <v>0.1</v>
      </c>
      <c r="F388" s="14">
        <v>132</v>
      </c>
      <c r="G388" s="17" t="s">
        <v>6</v>
      </c>
      <c r="H388" s="16" t="s">
        <v>961</v>
      </c>
    </row>
    <row r="389" spans="1:8" x14ac:dyDescent="0.2">
      <c r="A389" s="16" t="s">
        <v>863</v>
      </c>
      <c r="B389" s="10">
        <v>43620</v>
      </c>
      <c r="C389" s="11" t="s">
        <v>236</v>
      </c>
      <c r="D389" s="12">
        <v>120</v>
      </c>
      <c r="E389" s="13">
        <v>0.1</v>
      </c>
      <c r="F389" s="14">
        <v>132</v>
      </c>
      <c r="G389" s="17" t="s">
        <v>6</v>
      </c>
      <c r="H389" s="16" t="s">
        <v>961</v>
      </c>
    </row>
    <row r="390" spans="1:8" x14ac:dyDescent="0.2">
      <c r="A390" s="16" t="s">
        <v>863</v>
      </c>
      <c r="B390" s="10">
        <v>43620</v>
      </c>
      <c r="C390" s="11" t="s">
        <v>237</v>
      </c>
      <c r="D390" s="12">
        <v>60</v>
      </c>
      <c r="E390" s="13">
        <v>0.1</v>
      </c>
      <c r="F390" s="14">
        <v>66</v>
      </c>
      <c r="G390" s="17" t="s">
        <v>6</v>
      </c>
      <c r="H390" s="16" t="s">
        <v>961</v>
      </c>
    </row>
    <row r="391" spans="1:8" x14ac:dyDescent="0.2">
      <c r="A391" s="16" t="s">
        <v>863</v>
      </c>
      <c r="B391" s="10">
        <v>43620</v>
      </c>
      <c r="C391" s="11" t="s">
        <v>238</v>
      </c>
      <c r="D391" s="12">
        <v>60</v>
      </c>
      <c r="E391" s="13">
        <v>0.1</v>
      </c>
      <c r="F391" s="14">
        <v>66</v>
      </c>
      <c r="G391" s="17" t="s">
        <v>6</v>
      </c>
      <c r="H391" s="16" t="s">
        <v>961</v>
      </c>
    </row>
    <row r="392" spans="1:8" x14ac:dyDescent="0.2">
      <c r="A392" s="16" t="s">
        <v>863</v>
      </c>
      <c r="B392" s="10">
        <v>43620</v>
      </c>
      <c r="C392" s="11" t="s">
        <v>239</v>
      </c>
      <c r="D392" s="12">
        <v>120</v>
      </c>
      <c r="E392" s="13">
        <v>0.1</v>
      </c>
      <c r="F392" s="14">
        <v>132</v>
      </c>
      <c r="G392" s="17" t="s">
        <v>6</v>
      </c>
      <c r="H392" s="16" t="s">
        <v>961</v>
      </c>
    </row>
    <row r="393" spans="1:8" x14ac:dyDescent="0.2">
      <c r="A393" s="16" t="s">
        <v>863</v>
      </c>
      <c r="B393" s="10">
        <v>43620</v>
      </c>
      <c r="C393" s="11" t="s">
        <v>240</v>
      </c>
      <c r="D393" s="12">
        <v>60</v>
      </c>
      <c r="E393" s="13">
        <v>0.1</v>
      </c>
      <c r="F393" s="14">
        <v>66</v>
      </c>
      <c r="G393" s="17" t="s">
        <v>6</v>
      </c>
      <c r="H393" s="16" t="s">
        <v>961</v>
      </c>
    </row>
    <row r="394" spans="1:8" x14ac:dyDescent="0.2">
      <c r="A394" s="16" t="s">
        <v>863</v>
      </c>
      <c r="B394" s="10">
        <v>43620</v>
      </c>
      <c r="C394" s="11" t="s">
        <v>241</v>
      </c>
      <c r="D394" s="12">
        <v>60</v>
      </c>
      <c r="E394" s="13">
        <v>0.1</v>
      </c>
      <c r="F394" s="14">
        <v>66</v>
      </c>
      <c r="G394" s="17" t="s">
        <v>6</v>
      </c>
      <c r="H394" s="16" t="s">
        <v>961</v>
      </c>
    </row>
    <row r="395" spans="1:8" x14ac:dyDescent="0.2">
      <c r="A395" s="16" t="s">
        <v>863</v>
      </c>
      <c r="B395" s="10">
        <v>43620</v>
      </c>
      <c r="C395" s="11" t="s">
        <v>242</v>
      </c>
      <c r="D395" s="12">
        <v>60</v>
      </c>
      <c r="E395" s="13">
        <v>0.1</v>
      </c>
      <c r="F395" s="14">
        <v>66</v>
      </c>
      <c r="G395" s="17" t="s">
        <v>6</v>
      </c>
      <c r="H395" s="16" t="s">
        <v>961</v>
      </c>
    </row>
    <row r="396" spans="1:8" x14ac:dyDescent="0.2">
      <c r="A396" s="16" t="s">
        <v>863</v>
      </c>
      <c r="B396" s="10">
        <v>43620</v>
      </c>
      <c r="C396" s="11" t="s">
        <v>243</v>
      </c>
      <c r="D396" s="12">
        <v>60</v>
      </c>
      <c r="E396" s="13">
        <v>0.1</v>
      </c>
      <c r="F396" s="14">
        <v>66</v>
      </c>
      <c r="G396" s="17" t="s">
        <v>6</v>
      </c>
      <c r="H396" s="16" t="s">
        <v>961</v>
      </c>
    </row>
    <row r="397" spans="1:8" x14ac:dyDescent="0.2">
      <c r="A397" s="16" t="s">
        <v>863</v>
      </c>
      <c r="B397" s="10">
        <v>43620</v>
      </c>
      <c r="C397" s="11" t="s">
        <v>244</v>
      </c>
      <c r="D397" s="12">
        <v>120</v>
      </c>
      <c r="E397" s="13">
        <v>0.1</v>
      </c>
      <c r="F397" s="14">
        <v>132</v>
      </c>
      <c r="G397" s="17" t="s">
        <v>6</v>
      </c>
      <c r="H397" s="16" t="s">
        <v>961</v>
      </c>
    </row>
    <row r="398" spans="1:8" x14ac:dyDescent="0.2">
      <c r="A398" s="16" t="s">
        <v>863</v>
      </c>
      <c r="B398" s="10">
        <v>43620</v>
      </c>
      <c r="C398" s="11" t="s">
        <v>245</v>
      </c>
      <c r="D398" s="12">
        <v>120</v>
      </c>
      <c r="E398" s="13">
        <v>0.1</v>
      </c>
      <c r="F398" s="14">
        <v>132</v>
      </c>
      <c r="G398" s="17" t="s">
        <v>6</v>
      </c>
      <c r="H398" s="16" t="s">
        <v>961</v>
      </c>
    </row>
    <row r="399" spans="1:8" x14ac:dyDescent="0.2">
      <c r="A399" s="16" t="s">
        <v>863</v>
      </c>
      <c r="B399" s="10">
        <v>43620</v>
      </c>
      <c r="C399" s="11" t="s">
        <v>246</v>
      </c>
      <c r="D399" s="12">
        <v>120</v>
      </c>
      <c r="E399" s="13">
        <v>0.1</v>
      </c>
      <c r="F399" s="14">
        <v>132</v>
      </c>
      <c r="G399" s="17" t="s">
        <v>6</v>
      </c>
      <c r="H399" s="16" t="s">
        <v>961</v>
      </c>
    </row>
    <row r="400" spans="1:8" x14ac:dyDescent="0.2">
      <c r="A400" s="16" t="s">
        <v>863</v>
      </c>
      <c r="B400" s="10">
        <v>43620</v>
      </c>
      <c r="C400" s="11" t="s">
        <v>247</v>
      </c>
      <c r="D400" s="12">
        <v>60</v>
      </c>
      <c r="E400" s="13">
        <v>0.1</v>
      </c>
      <c r="F400" s="14">
        <v>66</v>
      </c>
      <c r="G400" s="17" t="s">
        <v>6</v>
      </c>
      <c r="H400" s="16" t="s">
        <v>961</v>
      </c>
    </row>
    <row r="401" spans="1:8" x14ac:dyDescent="0.2">
      <c r="A401" s="16" t="s">
        <v>863</v>
      </c>
      <c r="B401" s="10">
        <v>43620</v>
      </c>
      <c r="C401" s="11" t="s">
        <v>248</v>
      </c>
      <c r="D401" s="12">
        <v>60</v>
      </c>
      <c r="E401" s="13">
        <v>0.1</v>
      </c>
      <c r="F401" s="14">
        <v>66</v>
      </c>
      <c r="G401" s="17" t="s">
        <v>6</v>
      </c>
      <c r="H401" s="16" t="s">
        <v>961</v>
      </c>
    </row>
    <row r="402" spans="1:8" x14ac:dyDescent="0.2">
      <c r="A402" s="16" t="s">
        <v>863</v>
      </c>
      <c r="B402" s="10">
        <v>43620</v>
      </c>
      <c r="C402" s="11" t="s">
        <v>249</v>
      </c>
      <c r="D402" s="12">
        <v>60</v>
      </c>
      <c r="E402" s="13">
        <v>0.1</v>
      </c>
      <c r="F402" s="14">
        <v>66</v>
      </c>
      <c r="G402" s="17" t="s">
        <v>6</v>
      </c>
      <c r="H402" s="16" t="s">
        <v>961</v>
      </c>
    </row>
    <row r="403" spans="1:8" x14ac:dyDescent="0.2">
      <c r="A403" s="16" t="s">
        <v>863</v>
      </c>
      <c r="B403" s="10">
        <v>43620</v>
      </c>
      <c r="C403" s="11" t="s">
        <v>250</v>
      </c>
      <c r="D403" s="12">
        <v>120</v>
      </c>
      <c r="E403" s="13">
        <v>0.1</v>
      </c>
      <c r="F403" s="14">
        <v>132</v>
      </c>
      <c r="G403" s="17" t="s">
        <v>6</v>
      </c>
      <c r="H403" s="16" t="s">
        <v>961</v>
      </c>
    </row>
    <row r="404" spans="1:8" x14ac:dyDescent="0.2">
      <c r="A404" s="16" t="s">
        <v>863</v>
      </c>
      <c r="B404" s="10">
        <v>43620</v>
      </c>
      <c r="C404" s="11" t="s">
        <v>251</v>
      </c>
      <c r="D404" s="12">
        <v>60</v>
      </c>
      <c r="E404" s="13">
        <v>0.1</v>
      </c>
      <c r="F404" s="14">
        <v>66</v>
      </c>
      <c r="G404" s="17" t="s">
        <v>6</v>
      </c>
      <c r="H404" s="16" t="s">
        <v>961</v>
      </c>
    </row>
    <row r="405" spans="1:8" x14ac:dyDescent="0.2">
      <c r="A405" s="16" t="s">
        <v>863</v>
      </c>
      <c r="B405" s="10">
        <v>43620</v>
      </c>
      <c r="C405" s="11" t="s">
        <v>252</v>
      </c>
      <c r="D405" s="12">
        <v>120</v>
      </c>
      <c r="E405" s="13">
        <v>0.1</v>
      </c>
      <c r="F405" s="14">
        <v>132</v>
      </c>
      <c r="G405" s="17" t="s">
        <v>6</v>
      </c>
      <c r="H405" s="16" t="s">
        <v>961</v>
      </c>
    </row>
    <row r="406" spans="1:8" x14ac:dyDescent="0.2">
      <c r="A406" s="16" t="s">
        <v>863</v>
      </c>
      <c r="B406" s="10">
        <v>43620</v>
      </c>
      <c r="C406" s="11" t="s">
        <v>253</v>
      </c>
      <c r="D406" s="12">
        <v>60</v>
      </c>
      <c r="E406" s="13">
        <v>0.1</v>
      </c>
      <c r="F406" s="14">
        <v>66</v>
      </c>
      <c r="G406" s="17" t="s">
        <v>6</v>
      </c>
      <c r="H406" s="16" t="s">
        <v>961</v>
      </c>
    </row>
    <row r="407" spans="1:8" x14ac:dyDescent="0.2">
      <c r="A407" s="16" t="s">
        <v>863</v>
      </c>
      <c r="B407" s="10">
        <v>43620</v>
      </c>
      <c r="C407" s="11" t="s">
        <v>254</v>
      </c>
      <c r="D407" s="12">
        <v>60</v>
      </c>
      <c r="E407" s="13">
        <v>0.1</v>
      </c>
      <c r="F407" s="14">
        <v>66</v>
      </c>
      <c r="G407" s="17" t="s">
        <v>6</v>
      </c>
      <c r="H407" s="16" t="s">
        <v>961</v>
      </c>
    </row>
    <row r="408" spans="1:8" x14ac:dyDescent="0.2">
      <c r="A408" s="16" t="s">
        <v>863</v>
      </c>
      <c r="B408" s="10">
        <v>43620</v>
      </c>
      <c r="C408" s="11" t="s">
        <v>255</v>
      </c>
      <c r="D408" s="12">
        <v>120</v>
      </c>
      <c r="E408" s="13">
        <v>0.1</v>
      </c>
      <c r="F408" s="14">
        <v>132</v>
      </c>
      <c r="G408" s="17" t="s">
        <v>6</v>
      </c>
      <c r="H408" s="16" t="s">
        <v>961</v>
      </c>
    </row>
    <row r="409" spans="1:8" x14ac:dyDescent="0.2">
      <c r="A409" s="16" t="s">
        <v>863</v>
      </c>
      <c r="B409" s="10">
        <v>43620</v>
      </c>
      <c r="C409" s="11" t="s">
        <v>256</v>
      </c>
      <c r="D409" s="12">
        <v>120</v>
      </c>
      <c r="E409" s="13">
        <v>0.1</v>
      </c>
      <c r="F409" s="14">
        <v>132</v>
      </c>
      <c r="G409" s="17" t="s">
        <v>6</v>
      </c>
      <c r="H409" s="16" t="s">
        <v>961</v>
      </c>
    </row>
    <row r="410" spans="1:8" x14ac:dyDescent="0.2">
      <c r="A410" s="16" t="s">
        <v>863</v>
      </c>
      <c r="B410" s="10">
        <v>43620</v>
      </c>
      <c r="C410" s="11" t="s">
        <v>257</v>
      </c>
      <c r="D410" s="12">
        <v>300</v>
      </c>
      <c r="E410" s="13">
        <v>0.1</v>
      </c>
      <c r="F410" s="14">
        <v>330</v>
      </c>
      <c r="G410" s="17" t="s">
        <v>6</v>
      </c>
      <c r="H410" s="16" t="s">
        <v>961</v>
      </c>
    </row>
    <row r="411" spans="1:8" x14ac:dyDescent="0.2">
      <c r="A411" s="16" t="s">
        <v>863</v>
      </c>
      <c r="B411" s="10">
        <v>43620</v>
      </c>
      <c r="C411" s="11" t="s">
        <v>258</v>
      </c>
      <c r="D411" s="12">
        <v>120</v>
      </c>
      <c r="E411" s="13">
        <v>0.1</v>
      </c>
      <c r="F411" s="14">
        <v>132</v>
      </c>
      <c r="G411" s="17" t="s">
        <v>6</v>
      </c>
      <c r="H411" s="16" t="s">
        <v>961</v>
      </c>
    </row>
    <row r="412" spans="1:8" x14ac:dyDescent="0.2">
      <c r="A412" s="16" t="s">
        <v>863</v>
      </c>
      <c r="B412" s="10">
        <v>43620</v>
      </c>
      <c r="C412" s="11" t="s">
        <v>259</v>
      </c>
      <c r="D412" s="12">
        <v>240</v>
      </c>
      <c r="E412" s="13">
        <v>0.1</v>
      </c>
      <c r="F412" s="14">
        <v>264</v>
      </c>
      <c r="G412" s="17" t="s">
        <v>6</v>
      </c>
      <c r="H412" s="16" t="s">
        <v>961</v>
      </c>
    </row>
    <row r="413" spans="1:8" x14ac:dyDescent="0.2">
      <c r="A413" s="16" t="s">
        <v>863</v>
      </c>
      <c r="B413" s="10">
        <v>43620</v>
      </c>
      <c r="C413" s="11" t="s">
        <v>260</v>
      </c>
      <c r="D413" s="12">
        <v>883.64</v>
      </c>
      <c r="E413" s="13">
        <v>0.1</v>
      </c>
      <c r="F413" s="14">
        <v>972</v>
      </c>
      <c r="G413" s="17" t="s">
        <v>6</v>
      </c>
      <c r="H413" s="16" t="s">
        <v>939</v>
      </c>
    </row>
    <row r="414" spans="1:8" x14ac:dyDescent="0.2">
      <c r="A414" s="16" t="s">
        <v>15</v>
      </c>
      <c r="B414" s="10">
        <v>43479</v>
      </c>
      <c r="C414" s="11" t="s">
        <v>623</v>
      </c>
      <c r="D414" s="12">
        <v>4.5199999999999996</v>
      </c>
      <c r="E414" s="13">
        <v>0.21</v>
      </c>
      <c r="F414" s="14">
        <v>5.469199999999999</v>
      </c>
      <c r="G414" s="15" t="s">
        <v>1</v>
      </c>
      <c r="H414" s="16" t="s">
        <v>980</v>
      </c>
    </row>
    <row r="415" spans="1:8" x14ac:dyDescent="0.2">
      <c r="A415" s="17" t="s">
        <v>15</v>
      </c>
      <c r="B415" s="10">
        <v>43481</v>
      </c>
      <c r="C415" s="11" t="s">
        <v>624</v>
      </c>
      <c r="D415" s="12">
        <v>4.3600000000000003</v>
      </c>
      <c r="E415" s="13">
        <v>0.21</v>
      </c>
      <c r="F415" s="14">
        <v>5.2756000000000007</v>
      </c>
      <c r="G415" s="15" t="s">
        <v>1</v>
      </c>
      <c r="H415" s="16" t="s">
        <v>980</v>
      </c>
    </row>
    <row r="416" spans="1:8" x14ac:dyDescent="0.2">
      <c r="A416" s="16" t="s">
        <v>15</v>
      </c>
      <c r="B416" s="10">
        <v>43494</v>
      </c>
      <c r="C416" s="11" t="s">
        <v>625</v>
      </c>
      <c r="D416" s="12">
        <v>1773.32</v>
      </c>
      <c r="E416" s="13">
        <v>0.21</v>
      </c>
      <c r="F416" s="14">
        <v>2145.7172</v>
      </c>
      <c r="G416" s="15" t="s">
        <v>1</v>
      </c>
      <c r="H416" s="16" t="s">
        <v>980</v>
      </c>
    </row>
    <row r="417" spans="1:8" x14ac:dyDescent="0.2">
      <c r="A417" s="17" t="s">
        <v>15</v>
      </c>
      <c r="B417" s="10">
        <v>43495</v>
      </c>
      <c r="C417" s="11" t="s">
        <v>626</v>
      </c>
      <c r="D417" s="12">
        <v>3474.4545454545455</v>
      </c>
      <c r="E417" s="13">
        <v>0.21</v>
      </c>
      <c r="F417" s="14">
        <v>4204.09</v>
      </c>
      <c r="G417" s="15" t="s">
        <v>1</v>
      </c>
      <c r="H417" s="16" t="s">
        <v>980</v>
      </c>
    </row>
    <row r="418" spans="1:8" x14ac:dyDescent="0.2">
      <c r="A418" s="17" t="s">
        <v>15</v>
      </c>
      <c r="B418" s="10">
        <v>43495</v>
      </c>
      <c r="C418" s="11" t="s">
        <v>626</v>
      </c>
      <c r="D418" s="12">
        <v>147.87603305785126</v>
      </c>
      <c r="E418" s="13">
        <v>0.21</v>
      </c>
      <c r="F418" s="14">
        <v>178.93</v>
      </c>
      <c r="G418" s="17" t="s">
        <v>26</v>
      </c>
      <c r="H418" s="16" t="s">
        <v>980</v>
      </c>
    </row>
    <row r="419" spans="1:8" x14ac:dyDescent="0.2">
      <c r="A419" s="16" t="s">
        <v>15</v>
      </c>
      <c r="B419" s="10">
        <v>43509</v>
      </c>
      <c r="C419" s="11" t="s">
        <v>627</v>
      </c>
      <c r="D419" s="12">
        <v>4.22</v>
      </c>
      <c r="E419" s="13">
        <v>0.21</v>
      </c>
      <c r="F419" s="14">
        <v>5.1061999999999994</v>
      </c>
      <c r="G419" s="15" t="s">
        <v>1</v>
      </c>
      <c r="H419" s="16" t="s">
        <v>980</v>
      </c>
    </row>
    <row r="420" spans="1:8" x14ac:dyDescent="0.2">
      <c r="A420" s="16" t="s">
        <v>15</v>
      </c>
      <c r="B420" s="10">
        <v>43517</v>
      </c>
      <c r="C420" s="11" t="s">
        <v>628</v>
      </c>
      <c r="D420" s="12">
        <v>1773.14</v>
      </c>
      <c r="E420" s="13">
        <v>0.21</v>
      </c>
      <c r="F420" s="14">
        <v>2145.4994000000002</v>
      </c>
      <c r="G420" s="15" t="s">
        <v>1</v>
      </c>
      <c r="H420" s="16" t="s">
        <v>980</v>
      </c>
    </row>
    <row r="421" spans="1:8" x14ac:dyDescent="0.2">
      <c r="A421" s="17" t="s">
        <v>15</v>
      </c>
      <c r="B421" s="10">
        <v>43537</v>
      </c>
      <c r="C421" s="11" t="s">
        <v>629</v>
      </c>
      <c r="D421" s="12">
        <v>4.3600000000000003</v>
      </c>
      <c r="E421" s="13">
        <v>0.21</v>
      </c>
      <c r="F421" s="14">
        <v>5.2756000000000007</v>
      </c>
      <c r="G421" s="15" t="s">
        <v>1</v>
      </c>
      <c r="H421" s="16" t="s">
        <v>980</v>
      </c>
    </row>
    <row r="422" spans="1:8" x14ac:dyDescent="0.2">
      <c r="A422" s="17" t="s">
        <v>15</v>
      </c>
      <c r="B422" s="10">
        <v>43549</v>
      </c>
      <c r="C422" s="11" t="s">
        <v>622</v>
      </c>
      <c r="D422" s="12">
        <v>454.67</v>
      </c>
      <c r="E422" s="13">
        <v>0.21</v>
      </c>
      <c r="F422" s="14">
        <v>550.15070000000003</v>
      </c>
      <c r="G422" s="15" t="s">
        <v>1</v>
      </c>
      <c r="H422" s="16" t="s">
        <v>980</v>
      </c>
    </row>
    <row r="423" spans="1:8" x14ac:dyDescent="0.2">
      <c r="A423" s="16" t="s">
        <v>15</v>
      </c>
      <c r="B423" s="10">
        <v>43566</v>
      </c>
      <c r="C423" s="11" t="s">
        <v>261</v>
      </c>
      <c r="D423" s="12">
        <v>4.97</v>
      </c>
      <c r="E423" s="13">
        <v>0.21</v>
      </c>
      <c r="F423" s="14">
        <v>6.0137</v>
      </c>
      <c r="G423" s="17" t="s">
        <v>1</v>
      </c>
      <c r="H423" s="16" t="s">
        <v>980</v>
      </c>
    </row>
    <row r="424" spans="1:8" x14ac:dyDescent="0.2">
      <c r="A424" s="16" t="s">
        <v>15</v>
      </c>
      <c r="B424" s="10">
        <v>43599</v>
      </c>
      <c r="C424" s="11" t="s">
        <v>262</v>
      </c>
      <c r="D424" s="12">
        <v>4.66</v>
      </c>
      <c r="E424" s="13">
        <v>0.21</v>
      </c>
      <c r="F424" s="14">
        <v>5.6386000000000003</v>
      </c>
      <c r="G424" s="17" t="s">
        <v>1</v>
      </c>
      <c r="H424" s="16" t="s">
        <v>980</v>
      </c>
    </row>
    <row r="425" spans="1:8" x14ac:dyDescent="0.2">
      <c r="A425" s="16" t="s">
        <v>263</v>
      </c>
      <c r="B425" s="10">
        <v>43621</v>
      </c>
      <c r="C425" s="11" t="s">
        <v>264</v>
      </c>
      <c r="D425" s="12">
        <v>120</v>
      </c>
      <c r="E425" s="13">
        <v>0.21</v>
      </c>
      <c r="F425" s="14">
        <v>145.19999999999999</v>
      </c>
      <c r="G425" s="17" t="s">
        <v>6</v>
      </c>
      <c r="H425" s="16" t="s">
        <v>969</v>
      </c>
    </row>
    <row r="426" spans="1:8" x14ac:dyDescent="0.2">
      <c r="A426" s="16" t="s">
        <v>630</v>
      </c>
      <c r="B426" s="10">
        <v>43509</v>
      </c>
      <c r="C426" s="11" t="s">
        <v>9</v>
      </c>
      <c r="D426" s="12">
        <v>6.09</v>
      </c>
      <c r="E426" s="13">
        <v>0.1</v>
      </c>
      <c r="F426" s="14">
        <v>6.6989999999999998</v>
      </c>
      <c r="G426" s="17" t="s">
        <v>3</v>
      </c>
      <c r="H426" s="16" t="s">
        <v>939</v>
      </c>
    </row>
    <row r="427" spans="1:8" x14ac:dyDescent="0.2">
      <c r="A427" s="16" t="s">
        <v>630</v>
      </c>
      <c r="B427" s="10">
        <v>43528</v>
      </c>
      <c r="C427" s="11" t="s">
        <v>631</v>
      </c>
      <c r="D427" s="12">
        <v>11.09</v>
      </c>
      <c r="E427" s="13">
        <v>0.1</v>
      </c>
      <c r="F427" s="14">
        <v>12.199</v>
      </c>
      <c r="G427" s="17" t="s">
        <v>3</v>
      </c>
      <c r="H427" s="16" t="s">
        <v>939</v>
      </c>
    </row>
    <row r="428" spans="1:8" x14ac:dyDescent="0.2">
      <c r="A428" s="16" t="s">
        <v>864</v>
      </c>
      <c r="B428" s="10">
        <v>43549</v>
      </c>
      <c r="C428" s="11" t="s">
        <v>632</v>
      </c>
      <c r="D428" s="12">
        <v>286.02</v>
      </c>
      <c r="E428" s="13">
        <v>0.21</v>
      </c>
      <c r="F428" s="14">
        <v>346.08419999999995</v>
      </c>
      <c r="G428" s="17" t="s">
        <v>932</v>
      </c>
      <c r="H428" s="16" t="s">
        <v>965</v>
      </c>
    </row>
    <row r="429" spans="1:8" x14ac:dyDescent="0.2">
      <c r="A429" s="16" t="s">
        <v>864</v>
      </c>
      <c r="B429" s="10">
        <v>43608</v>
      </c>
      <c r="C429" s="11" t="s">
        <v>265</v>
      </c>
      <c r="D429" s="12">
        <v>425</v>
      </c>
      <c r="E429" s="13">
        <v>0.21</v>
      </c>
      <c r="F429" s="14">
        <v>514.25</v>
      </c>
      <c r="G429" s="17" t="s">
        <v>54</v>
      </c>
      <c r="H429" s="16" t="s">
        <v>966</v>
      </c>
    </row>
    <row r="430" spans="1:8" x14ac:dyDescent="0.2">
      <c r="A430" s="16" t="s">
        <v>864</v>
      </c>
      <c r="B430" s="10">
        <v>43608</v>
      </c>
      <c r="C430" s="11" t="s">
        <v>265</v>
      </c>
      <c r="D430" s="12">
        <v>820</v>
      </c>
      <c r="E430" s="13">
        <v>0.21</v>
      </c>
      <c r="F430" s="14">
        <v>992.2</v>
      </c>
      <c r="G430" s="17" t="s">
        <v>54</v>
      </c>
      <c r="H430" s="16" t="s">
        <v>962</v>
      </c>
    </row>
    <row r="431" spans="1:8" x14ac:dyDescent="0.2">
      <c r="A431" s="16" t="s">
        <v>864</v>
      </c>
      <c r="B431" s="10">
        <v>43627</v>
      </c>
      <c r="C431" s="11" t="s">
        <v>266</v>
      </c>
      <c r="D431" s="12">
        <v>174</v>
      </c>
      <c r="E431" s="13">
        <v>0.21</v>
      </c>
      <c r="F431" s="14">
        <v>210.54</v>
      </c>
      <c r="G431" s="17" t="s">
        <v>54</v>
      </c>
      <c r="H431" s="16" t="s">
        <v>962</v>
      </c>
    </row>
    <row r="432" spans="1:8" x14ac:dyDescent="0.2">
      <c r="A432" s="16" t="s">
        <v>633</v>
      </c>
      <c r="B432" s="10">
        <v>43530</v>
      </c>
      <c r="C432" s="11" t="s">
        <v>634</v>
      </c>
      <c r="D432" s="12">
        <v>98</v>
      </c>
      <c r="E432" s="13">
        <v>0.21</v>
      </c>
      <c r="F432" s="14">
        <v>118.58</v>
      </c>
      <c r="G432" s="17" t="s">
        <v>933</v>
      </c>
      <c r="H432" s="16" t="s">
        <v>966</v>
      </c>
    </row>
    <row r="433" spans="1:8" x14ac:dyDescent="0.2">
      <c r="A433" s="16" t="s">
        <v>865</v>
      </c>
      <c r="B433" s="10">
        <v>43469</v>
      </c>
      <c r="C433" s="11" t="s">
        <v>635</v>
      </c>
      <c r="D433" s="12">
        <v>82</v>
      </c>
      <c r="E433" s="13">
        <v>0.21</v>
      </c>
      <c r="F433" s="14">
        <v>99.22</v>
      </c>
      <c r="G433" s="17" t="s">
        <v>2</v>
      </c>
      <c r="H433" s="16" t="s">
        <v>966</v>
      </c>
    </row>
    <row r="434" spans="1:8" x14ac:dyDescent="0.2">
      <c r="A434" s="16" t="s">
        <v>865</v>
      </c>
      <c r="B434" s="10">
        <v>43496</v>
      </c>
      <c r="C434" s="11" t="s">
        <v>636</v>
      </c>
      <c r="D434" s="12">
        <v>707</v>
      </c>
      <c r="E434" s="13">
        <v>0.21</v>
      </c>
      <c r="F434" s="14">
        <v>855.47</v>
      </c>
      <c r="G434" s="17" t="s">
        <v>932</v>
      </c>
      <c r="H434" s="16" t="s">
        <v>966</v>
      </c>
    </row>
    <row r="435" spans="1:8" x14ac:dyDescent="0.2">
      <c r="A435" s="16" t="s">
        <v>865</v>
      </c>
      <c r="B435" s="10">
        <v>43500</v>
      </c>
      <c r="C435" s="11" t="s">
        <v>637</v>
      </c>
      <c r="D435" s="12">
        <f>1442.31+1855.23</f>
        <v>3297.54</v>
      </c>
      <c r="E435" s="13">
        <v>0.04</v>
      </c>
      <c r="F435" s="14">
        <f>1500+1929.44</f>
        <v>3429.44</v>
      </c>
      <c r="G435" s="17" t="s">
        <v>26</v>
      </c>
      <c r="H435" s="16" t="s">
        <v>981</v>
      </c>
    </row>
    <row r="436" spans="1:8" x14ac:dyDescent="0.2">
      <c r="A436" s="16" t="s">
        <v>866</v>
      </c>
      <c r="B436" s="10">
        <v>43535</v>
      </c>
      <c r="C436" s="11" t="s">
        <v>638</v>
      </c>
      <c r="D436" s="12">
        <f>698+23.97</f>
        <v>721.97</v>
      </c>
      <c r="E436" s="13">
        <v>0.21</v>
      </c>
      <c r="F436" s="14">
        <f>844.58+29</f>
        <v>873.58</v>
      </c>
      <c r="G436" s="17" t="s">
        <v>933</v>
      </c>
      <c r="H436" s="16" t="s">
        <v>976</v>
      </c>
    </row>
    <row r="437" spans="1:8" x14ac:dyDescent="0.2">
      <c r="A437" s="16" t="s">
        <v>866</v>
      </c>
      <c r="B437" s="10">
        <v>43607</v>
      </c>
      <c r="C437" s="11" t="s">
        <v>267</v>
      </c>
      <c r="D437" s="12">
        <v>41.25</v>
      </c>
      <c r="E437" s="13">
        <v>0.21</v>
      </c>
      <c r="F437" s="14">
        <v>49.912500000000001</v>
      </c>
      <c r="G437" s="17" t="s">
        <v>4</v>
      </c>
      <c r="H437" s="16" t="s">
        <v>977</v>
      </c>
    </row>
    <row r="438" spans="1:8" x14ac:dyDescent="0.2">
      <c r="A438" s="16" t="s">
        <v>867</v>
      </c>
      <c r="B438" s="10">
        <v>43475</v>
      </c>
      <c r="C438" s="11" t="s">
        <v>639</v>
      </c>
      <c r="D438" s="12">
        <v>121.43</v>
      </c>
      <c r="E438" s="13">
        <v>0.21</v>
      </c>
      <c r="F438" s="14">
        <v>146.93030000000002</v>
      </c>
      <c r="G438" s="17" t="s">
        <v>925</v>
      </c>
      <c r="H438" s="16" t="s">
        <v>982</v>
      </c>
    </row>
    <row r="439" spans="1:8" x14ac:dyDescent="0.2">
      <c r="A439" s="16" t="s">
        <v>867</v>
      </c>
      <c r="B439" s="10">
        <v>43518</v>
      </c>
      <c r="C439" s="11" t="s">
        <v>640</v>
      </c>
      <c r="D439" s="12">
        <v>97.03</v>
      </c>
      <c r="E439" s="13">
        <v>0.21</v>
      </c>
      <c r="F439" s="14">
        <v>117.4063</v>
      </c>
      <c r="G439" s="17" t="s">
        <v>925</v>
      </c>
      <c r="H439" s="16" t="s">
        <v>982</v>
      </c>
    </row>
    <row r="440" spans="1:8" x14ac:dyDescent="0.2">
      <c r="A440" s="16" t="s">
        <v>867</v>
      </c>
      <c r="B440" s="10">
        <v>43592</v>
      </c>
      <c r="C440" s="11" t="s">
        <v>268</v>
      </c>
      <c r="D440" s="12">
        <v>69.14</v>
      </c>
      <c r="E440" s="13">
        <v>0.21</v>
      </c>
      <c r="F440" s="14">
        <v>83.659400000000005</v>
      </c>
      <c r="G440" s="17" t="s">
        <v>6</v>
      </c>
      <c r="H440" s="16" t="s">
        <v>982</v>
      </c>
    </row>
    <row r="441" spans="1:8" x14ac:dyDescent="0.2">
      <c r="A441" s="16" t="s">
        <v>641</v>
      </c>
      <c r="B441" s="10">
        <v>43479</v>
      </c>
      <c r="C441" s="11" t="s">
        <v>642</v>
      </c>
      <c r="D441" s="12">
        <v>1373.98</v>
      </c>
      <c r="E441" s="13">
        <v>0.1</v>
      </c>
      <c r="F441" s="14">
        <v>1511.3779999999999</v>
      </c>
      <c r="G441" s="17" t="s">
        <v>2</v>
      </c>
      <c r="H441" s="16" t="s">
        <v>961</v>
      </c>
    </row>
    <row r="442" spans="1:8" x14ac:dyDescent="0.2">
      <c r="A442" s="16" t="s">
        <v>641</v>
      </c>
      <c r="B442" s="10">
        <v>43479</v>
      </c>
      <c r="C442" s="11" t="s">
        <v>643</v>
      </c>
      <c r="D442" s="12">
        <v>581.82000000000005</v>
      </c>
      <c r="E442" s="13">
        <v>0.1</v>
      </c>
      <c r="F442" s="14">
        <v>640.00200000000007</v>
      </c>
      <c r="G442" s="17" t="s">
        <v>2</v>
      </c>
      <c r="H442" s="16" t="s">
        <v>961</v>
      </c>
    </row>
    <row r="443" spans="1:8" x14ac:dyDescent="0.2">
      <c r="A443" s="16" t="s">
        <v>5</v>
      </c>
      <c r="B443" s="10">
        <v>43472</v>
      </c>
      <c r="C443" s="11" t="s">
        <v>644</v>
      </c>
      <c r="D443" s="12">
        <v>66.12</v>
      </c>
      <c r="E443" s="13">
        <v>0.04</v>
      </c>
      <c r="F443" s="14">
        <v>68.764800000000008</v>
      </c>
      <c r="G443" s="17" t="s">
        <v>925</v>
      </c>
      <c r="H443" s="16" t="s">
        <v>983</v>
      </c>
    </row>
    <row r="444" spans="1:8" x14ac:dyDescent="0.2">
      <c r="A444" s="16" t="s">
        <v>5</v>
      </c>
      <c r="B444" s="10">
        <v>43497</v>
      </c>
      <c r="C444" s="11" t="s">
        <v>645</v>
      </c>
      <c r="D444" s="12">
        <v>88.16</v>
      </c>
      <c r="E444" s="13">
        <v>0.04</v>
      </c>
      <c r="F444" s="14">
        <v>91.686399999999992</v>
      </c>
      <c r="G444" s="17" t="s">
        <v>925</v>
      </c>
      <c r="H444" s="16" t="s">
        <v>983</v>
      </c>
    </row>
    <row r="445" spans="1:8" x14ac:dyDescent="0.2">
      <c r="A445" s="16" t="s">
        <v>5</v>
      </c>
      <c r="B445" s="10">
        <v>43507</v>
      </c>
      <c r="C445" s="11" t="s">
        <v>646</v>
      </c>
      <c r="D445" s="12">
        <v>77.36</v>
      </c>
      <c r="E445" s="13">
        <v>0.04</v>
      </c>
      <c r="F445" s="14">
        <v>80.454399999999993</v>
      </c>
      <c r="G445" s="17" t="s">
        <v>925</v>
      </c>
      <c r="H445" s="16" t="s">
        <v>983</v>
      </c>
    </row>
    <row r="446" spans="1:8" x14ac:dyDescent="0.2">
      <c r="A446" s="16" t="s">
        <v>5</v>
      </c>
      <c r="B446" s="10">
        <v>43525</v>
      </c>
      <c r="C446" s="11" t="s">
        <v>647</v>
      </c>
      <c r="D446" s="12">
        <v>98.96</v>
      </c>
      <c r="E446" s="13">
        <v>0.04</v>
      </c>
      <c r="F446" s="14">
        <v>102.91839999999999</v>
      </c>
      <c r="G446" s="17" t="s">
        <v>925</v>
      </c>
      <c r="H446" s="16" t="s">
        <v>983</v>
      </c>
    </row>
    <row r="447" spans="1:8" x14ac:dyDescent="0.2">
      <c r="A447" s="16" t="s">
        <v>5</v>
      </c>
      <c r="B447" s="10">
        <v>43556</v>
      </c>
      <c r="C447" s="11" t="s">
        <v>269</v>
      </c>
      <c r="D447" s="12">
        <v>52.51</v>
      </c>
      <c r="E447" s="13">
        <v>0.04</v>
      </c>
      <c r="F447" s="14">
        <v>54.610399999999998</v>
      </c>
      <c r="G447" s="17" t="s">
        <v>6</v>
      </c>
      <c r="H447" s="16" t="s">
        <v>983</v>
      </c>
    </row>
    <row r="448" spans="1:8" x14ac:dyDescent="0.2">
      <c r="A448" s="16" t="s">
        <v>5</v>
      </c>
      <c r="B448" s="10">
        <v>43617</v>
      </c>
      <c r="C448" s="11" t="s">
        <v>270</v>
      </c>
      <c r="D448" s="12">
        <v>96.06</v>
      </c>
      <c r="E448" s="13">
        <v>0.04</v>
      </c>
      <c r="F448" s="14">
        <v>99.9024</v>
      </c>
      <c r="G448" s="17" t="s">
        <v>6</v>
      </c>
      <c r="H448" s="16" t="s">
        <v>983</v>
      </c>
    </row>
    <row r="449" spans="1:8" x14ac:dyDescent="0.2">
      <c r="A449" s="16" t="s">
        <v>5</v>
      </c>
      <c r="B449" s="10">
        <v>43626</v>
      </c>
      <c r="C449" s="11" t="s">
        <v>271</v>
      </c>
      <c r="D449" s="12">
        <v>96.68</v>
      </c>
      <c r="E449" s="13">
        <v>0.04</v>
      </c>
      <c r="F449" s="14">
        <v>100.5472</v>
      </c>
      <c r="G449" s="17" t="s">
        <v>6</v>
      </c>
      <c r="H449" s="16" t="s">
        <v>983</v>
      </c>
    </row>
    <row r="450" spans="1:8" x14ac:dyDescent="0.2">
      <c r="A450" s="16" t="s">
        <v>648</v>
      </c>
      <c r="B450" s="10">
        <v>43502</v>
      </c>
      <c r="C450" s="11" t="s">
        <v>649</v>
      </c>
      <c r="D450" s="12">
        <v>160</v>
      </c>
      <c r="E450" s="13">
        <v>0.1</v>
      </c>
      <c r="F450" s="14">
        <v>176</v>
      </c>
      <c r="G450" s="17" t="s">
        <v>2</v>
      </c>
      <c r="H450" s="16" t="s">
        <v>957</v>
      </c>
    </row>
    <row r="451" spans="1:8" x14ac:dyDescent="0.2">
      <c r="A451" s="16" t="s">
        <v>868</v>
      </c>
      <c r="B451" s="10">
        <v>43643</v>
      </c>
      <c r="C451" s="11" t="s">
        <v>272</v>
      </c>
      <c r="D451" s="12">
        <v>3822.84</v>
      </c>
      <c r="E451" s="13">
        <v>0.1</v>
      </c>
      <c r="F451" s="14">
        <v>4205.1239999999998</v>
      </c>
      <c r="G451" s="17" t="s">
        <v>22</v>
      </c>
      <c r="H451" s="16" t="s">
        <v>939</v>
      </c>
    </row>
    <row r="452" spans="1:8" x14ac:dyDescent="0.2">
      <c r="A452" s="16" t="s">
        <v>868</v>
      </c>
      <c r="B452" s="10">
        <v>43643</v>
      </c>
      <c r="C452" s="11" t="s">
        <v>273</v>
      </c>
      <c r="D452" s="12">
        <v>2818.83</v>
      </c>
      <c r="E452" s="13">
        <v>0.1</v>
      </c>
      <c r="F452" s="14">
        <v>3100.7129999999997</v>
      </c>
      <c r="G452" s="17" t="s">
        <v>22</v>
      </c>
      <c r="H452" s="16" t="s">
        <v>939</v>
      </c>
    </row>
    <row r="453" spans="1:8" x14ac:dyDescent="0.2">
      <c r="A453" s="16" t="s">
        <v>21</v>
      </c>
      <c r="B453" s="10">
        <v>43508</v>
      </c>
      <c r="C453" s="11" t="s">
        <v>650</v>
      </c>
      <c r="D453" s="12">
        <v>245.83</v>
      </c>
      <c r="E453" s="13">
        <v>0.21</v>
      </c>
      <c r="F453" s="14">
        <v>297.45429999999999</v>
      </c>
      <c r="G453" s="17" t="s">
        <v>1</v>
      </c>
      <c r="H453" s="16" t="s">
        <v>984</v>
      </c>
    </row>
    <row r="454" spans="1:8" x14ac:dyDescent="0.2">
      <c r="A454" s="16" t="s">
        <v>21</v>
      </c>
      <c r="B454" s="10">
        <v>43508</v>
      </c>
      <c r="C454" s="11" t="s">
        <v>650</v>
      </c>
      <c r="D454" s="12">
        <v>9.59</v>
      </c>
      <c r="E454" s="13">
        <v>0</v>
      </c>
      <c r="F454" s="14">
        <v>9.59</v>
      </c>
      <c r="G454" s="17" t="s">
        <v>1</v>
      </c>
      <c r="H454" s="16" t="s">
        <v>984</v>
      </c>
    </row>
    <row r="455" spans="1:8" x14ac:dyDescent="0.2">
      <c r="A455" s="16" t="s">
        <v>21</v>
      </c>
      <c r="B455" s="10">
        <v>43508</v>
      </c>
      <c r="C455" s="11" t="s">
        <v>651</v>
      </c>
      <c r="D455" s="12">
        <v>3.34</v>
      </c>
      <c r="E455" s="13">
        <v>0</v>
      </c>
      <c r="F455" s="14">
        <v>3.34</v>
      </c>
      <c r="G455" s="17" t="s">
        <v>1</v>
      </c>
      <c r="H455" s="16" t="s">
        <v>984</v>
      </c>
    </row>
    <row r="456" spans="1:8" x14ac:dyDescent="0.2">
      <c r="A456" s="16" t="s">
        <v>21</v>
      </c>
      <c r="B456" s="10">
        <v>43516</v>
      </c>
      <c r="C456" s="11" t="s">
        <v>651</v>
      </c>
      <c r="D456" s="12">
        <v>102.79</v>
      </c>
      <c r="E456" s="13">
        <v>0.21</v>
      </c>
      <c r="F456" s="14">
        <v>124.3759</v>
      </c>
      <c r="G456" s="17" t="s">
        <v>1</v>
      </c>
      <c r="H456" s="16" t="s">
        <v>984</v>
      </c>
    </row>
    <row r="457" spans="1:8" x14ac:dyDescent="0.2">
      <c r="A457" s="16" t="s">
        <v>21</v>
      </c>
      <c r="B457" s="10">
        <v>43565</v>
      </c>
      <c r="C457" s="11" t="s">
        <v>274</v>
      </c>
      <c r="D457" s="12">
        <v>12.33</v>
      </c>
      <c r="E457" s="13">
        <v>0.21</v>
      </c>
      <c r="F457" s="14">
        <v>14.9193</v>
      </c>
      <c r="G457" s="17" t="s">
        <v>1</v>
      </c>
      <c r="H457" s="16" t="s">
        <v>984</v>
      </c>
    </row>
    <row r="458" spans="1:8" x14ac:dyDescent="0.2">
      <c r="A458" s="16" t="s">
        <v>21</v>
      </c>
      <c r="B458" s="10">
        <v>43626</v>
      </c>
      <c r="C458" s="11" t="s">
        <v>275</v>
      </c>
      <c r="D458" s="12">
        <v>12.33</v>
      </c>
      <c r="E458" s="13">
        <v>0.21</v>
      </c>
      <c r="F458" s="14">
        <v>14.9193</v>
      </c>
      <c r="G458" s="17" t="s">
        <v>1</v>
      </c>
      <c r="H458" s="16" t="s">
        <v>984</v>
      </c>
    </row>
    <row r="459" spans="1:8" x14ac:dyDescent="0.2">
      <c r="A459" s="16" t="s">
        <v>276</v>
      </c>
      <c r="B459" s="10">
        <v>43581</v>
      </c>
      <c r="C459" s="11" t="s">
        <v>29</v>
      </c>
      <c r="D459" s="12">
        <v>200</v>
      </c>
      <c r="E459" s="13">
        <v>0.1</v>
      </c>
      <c r="F459" s="14">
        <v>220</v>
      </c>
      <c r="G459" s="17" t="s">
        <v>19</v>
      </c>
      <c r="H459" s="16" t="s">
        <v>957</v>
      </c>
    </row>
    <row r="460" spans="1:8" x14ac:dyDescent="0.2">
      <c r="A460" s="16" t="s">
        <v>652</v>
      </c>
      <c r="B460" s="10">
        <v>43486</v>
      </c>
      <c r="C460" s="11" t="s">
        <v>653</v>
      </c>
      <c r="D460" s="12">
        <v>2200</v>
      </c>
      <c r="E460" s="13">
        <v>0</v>
      </c>
      <c r="F460" s="14">
        <v>2200</v>
      </c>
      <c r="G460" s="9" t="s">
        <v>12</v>
      </c>
      <c r="H460" s="16" t="s">
        <v>948</v>
      </c>
    </row>
    <row r="461" spans="1:8" x14ac:dyDescent="0.2">
      <c r="A461" s="16" t="s">
        <v>277</v>
      </c>
      <c r="B461" s="10">
        <v>43609</v>
      </c>
      <c r="C461" s="11" t="s">
        <v>278</v>
      </c>
      <c r="D461" s="12">
        <v>130</v>
      </c>
      <c r="E461" s="13">
        <v>0.21</v>
      </c>
      <c r="F461" s="14">
        <v>157.30000000000001</v>
      </c>
      <c r="G461" s="17" t="s">
        <v>6</v>
      </c>
      <c r="H461" s="16" t="s">
        <v>937</v>
      </c>
    </row>
    <row r="462" spans="1:8" x14ac:dyDescent="0.2">
      <c r="A462" s="16" t="s">
        <v>279</v>
      </c>
      <c r="B462" s="10">
        <v>43556</v>
      </c>
      <c r="C462" s="11" t="s">
        <v>280</v>
      </c>
      <c r="D462" s="12">
        <v>150</v>
      </c>
      <c r="E462" s="13">
        <v>0.21</v>
      </c>
      <c r="F462" s="14">
        <v>181.5</v>
      </c>
      <c r="G462" s="17" t="s">
        <v>54</v>
      </c>
      <c r="H462" s="16" t="s">
        <v>969</v>
      </c>
    </row>
    <row r="463" spans="1:8" x14ac:dyDescent="0.2">
      <c r="A463" s="16" t="s">
        <v>654</v>
      </c>
      <c r="B463" s="25">
        <v>43530</v>
      </c>
      <c r="C463" s="11" t="s">
        <v>655</v>
      </c>
      <c r="D463" s="12">
        <v>56</v>
      </c>
      <c r="E463" s="13">
        <v>0.21</v>
      </c>
      <c r="F463" s="14">
        <v>67.760000000000005</v>
      </c>
      <c r="G463" s="17" t="s">
        <v>932</v>
      </c>
      <c r="H463" s="16" t="s">
        <v>966</v>
      </c>
    </row>
    <row r="464" spans="1:8" x14ac:dyDescent="0.2">
      <c r="A464" s="16" t="s">
        <v>656</v>
      </c>
      <c r="B464" s="10">
        <v>43476</v>
      </c>
      <c r="C464" s="11" t="s">
        <v>657</v>
      </c>
      <c r="D464" s="12">
        <v>163.63999999999999</v>
      </c>
      <c r="E464" s="13">
        <v>0.1</v>
      </c>
      <c r="F464" s="14">
        <v>180.00399999999999</v>
      </c>
      <c r="G464" s="17" t="s">
        <v>925</v>
      </c>
      <c r="H464" s="16" t="s">
        <v>940</v>
      </c>
    </row>
    <row r="465" spans="1:8" x14ac:dyDescent="0.2">
      <c r="A465" s="16" t="s">
        <v>658</v>
      </c>
      <c r="B465" s="10">
        <v>43473</v>
      </c>
      <c r="C465" s="11" t="s">
        <v>425</v>
      </c>
      <c r="D465" s="12">
        <v>28.86</v>
      </c>
      <c r="E465" s="13">
        <v>0</v>
      </c>
      <c r="F465" s="14">
        <v>28.86</v>
      </c>
      <c r="G465" s="17" t="s">
        <v>19</v>
      </c>
      <c r="H465" s="16" t="s">
        <v>940</v>
      </c>
    </row>
    <row r="466" spans="1:8" x14ac:dyDescent="0.2">
      <c r="A466" s="16" t="s">
        <v>281</v>
      </c>
      <c r="B466" s="10">
        <v>43592</v>
      </c>
      <c r="C466" s="11" t="s">
        <v>282</v>
      </c>
      <c r="D466" s="12">
        <v>92.5</v>
      </c>
      <c r="E466" s="13">
        <v>0.21</v>
      </c>
      <c r="F466" s="14">
        <v>111.925</v>
      </c>
      <c r="G466" s="17" t="s">
        <v>2</v>
      </c>
      <c r="H466" s="16" t="s">
        <v>936</v>
      </c>
    </row>
    <row r="467" spans="1:8" x14ac:dyDescent="0.2">
      <c r="A467" s="16" t="s">
        <v>869</v>
      </c>
      <c r="B467" s="10">
        <v>43521</v>
      </c>
      <c r="C467" s="11" t="s">
        <v>659</v>
      </c>
      <c r="D467" s="12">
        <v>464.24</v>
      </c>
      <c r="E467" s="13">
        <v>0.21</v>
      </c>
      <c r="F467" s="14">
        <v>561.73040000000003</v>
      </c>
      <c r="G467" s="17" t="s">
        <v>11</v>
      </c>
      <c r="H467" s="16" t="s">
        <v>966</v>
      </c>
    </row>
    <row r="468" spans="1:8" x14ac:dyDescent="0.2">
      <c r="A468" s="16" t="s">
        <v>869</v>
      </c>
      <c r="B468" s="10">
        <v>43644</v>
      </c>
      <c r="C468" s="11" t="s">
        <v>283</v>
      </c>
      <c r="D468" s="12">
        <v>2668.2</v>
      </c>
      <c r="E468" s="13">
        <v>0.04</v>
      </c>
      <c r="F468" s="14">
        <v>2774.9279999999999</v>
      </c>
      <c r="G468" s="17" t="s">
        <v>11</v>
      </c>
      <c r="H468" s="16" t="s">
        <v>981</v>
      </c>
    </row>
    <row r="469" spans="1:8" ht="24.75" customHeight="1" x14ac:dyDescent="0.2">
      <c r="A469" s="26" t="s">
        <v>660</v>
      </c>
      <c r="B469" s="27">
        <v>43523</v>
      </c>
      <c r="C469" s="28" t="s">
        <v>661</v>
      </c>
      <c r="D469" s="29">
        <v>200</v>
      </c>
      <c r="E469" s="30">
        <v>0</v>
      </c>
      <c r="F469" s="31">
        <v>200</v>
      </c>
      <c r="G469" s="33" t="s">
        <v>925</v>
      </c>
      <c r="H469" s="32" t="s">
        <v>953</v>
      </c>
    </row>
    <row r="470" spans="1:8" x14ac:dyDescent="0.2">
      <c r="A470" s="16" t="s">
        <v>870</v>
      </c>
      <c r="B470" s="10">
        <v>43598</v>
      </c>
      <c r="C470" s="11" t="s">
        <v>284</v>
      </c>
      <c r="D470" s="12">
        <v>904.56</v>
      </c>
      <c r="E470" s="13">
        <v>0.21</v>
      </c>
      <c r="F470" s="14">
        <v>1094.5175999999999</v>
      </c>
      <c r="G470" s="17" t="s">
        <v>3</v>
      </c>
      <c r="H470" s="16" t="s">
        <v>962</v>
      </c>
    </row>
    <row r="471" spans="1:8" x14ac:dyDescent="0.2">
      <c r="A471" s="16" t="s">
        <v>662</v>
      </c>
      <c r="B471" s="10">
        <v>43546</v>
      </c>
      <c r="C471" s="11" t="s">
        <v>663</v>
      </c>
      <c r="D471" s="12">
        <v>131.566</v>
      </c>
      <c r="E471" s="13">
        <v>0</v>
      </c>
      <c r="F471" s="14">
        <v>131.566</v>
      </c>
      <c r="G471" s="17" t="s">
        <v>3</v>
      </c>
      <c r="H471" s="16" t="s">
        <v>963</v>
      </c>
    </row>
    <row r="472" spans="1:8" x14ac:dyDescent="0.2">
      <c r="A472" s="16" t="s">
        <v>871</v>
      </c>
      <c r="B472" s="10">
        <v>43483</v>
      </c>
      <c r="C472" s="11" t="s">
        <v>664</v>
      </c>
      <c r="D472" s="12">
        <v>22.78</v>
      </c>
      <c r="E472" s="13">
        <v>0.04</v>
      </c>
      <c r="F472" s="14">
        <v>24.53</v>
      </c>
      <c r="G472" s="17" t="s">
        <v>2</v>
      </c>
      <c r="H472" s="16" t="s">
        <v>943</v>
      </c>
    </row>
    <row r="473" spans="1:8" x14ac:dyDescent="0.2">
      <c r="A473" s="16" t="s">
        <v>665</v>
      </c>
      <c r="B473" s="10">
        <v>43529</v>
      </c>
      <c r="C473" s="11" t="s">
        <v>666</v>
      </c>
      <c r="D473" s="12">
        <v>42.6</v>
      </c>
      <c r="E473" s="13">
        <v>0.04</v>
      </c>
      <c r="F473" s="14">
        <v>44.304000000000002</v>
      </c>
      <c r="G473" s="17" t="s">
        <v>26</v>
      </c>
      <c r="H473" s="16" t="s">
        <v>943</v>
      </c>
    </row>
    <row r="474" spans="1:8" x14ac:dyDescent="0.2">
      <c r="A474" s="16" t="s">
        <v>665</v>
      </c>
      <c r="B474" s="10">
        <v>43537</v>
      </c>
      <c r="C474" s="11" t="s">
        <v>667</v>
      </c>
      <c r="D474" s="12">
        <v>135.49</v>
      </c>
      <c r="E474" s="13">
        <v>0.04</v>
      </c>
      <c r="F474" s="14">
        <v>140.90960000000001</v>
      </c>
      <c r="G474" s="17" t="s">
        <v>26</v>
      </c>
      <c r="H474" s="16" t="s">
        <v>943</v>
      </c>
    </row>
    <row r="475" spans="1:8" x14ac:dyDescent="0.2">
      <c r="A475" s="16" t="s">
        <v>665</v>
      </c>
      <c r="B475" s="10">
        <v>43538</v>
      </c>
      <c r="C475" s="11" t="s">
        <v>668</v>
      </c>
      <c r="D475" s="12">
        <v>364.93</v>
      </c>
      <c r="E475" s="13">
        <v>0.04</v>
      </c>
      <c r="F475" s="14">
        <v>379.52719999999999</v>
      </c>
      <c r="G475" s="17" t="s">
        <v>26</v>
      </c>
      <c r="H475" s="16" t="s">
        <v>943</v>
      </c>
    </row>
    <row r="476" spans="1:8" x14ac:dyDescent="0.2">
      <c r="A476" s="16" t="s">
        <v>665</v>
      </c>
      <c r="B476" s="10">
        <v>43538</v>
      </c>
      <c r="C476" s="11" t="s">
        <v>669</v>
      </c>
      <c r="D476" s="12">
        <v>138.4</v>
      </c>
      <c r="E476" s="13">
        <v>0.04</v>
      </c>
      <c r="F476" s="14">
        <v>143.93600000000001</v>
      </c>
      <c r="G476" s="17" t="s">
        <v>26</v>
      </c>
      <c r="H476" s="16" t="s">
        <v>943</v>
      </c>
    </row>
    <row r="477" spans="1:8" x14ac:dyDescent="0.2">
      <c r="A477" s="16" t="s">
        <v>665</v>
      </c>
      <c r="B477" s="10">
        <v>43549</v>
      </c>
      <c r="C477" s="11" t="s">
        <v>670</v>
      </c>
      <c r="D477" s="12">
        <v>596.20000000000005</v>
      </c>
      <c r="E477" s="13">
        <v>0.04</v>
      </c>
      <c r="F477" s="14">
        <v>620.048</v>
      </c>
      <c r="G477" s="17" t="s">
        <v>26</v>
      </c>
      <c r="H477" s="16" t="s">
        <v>943</v>
      </c>
    </row>
    <row r="478" spans="1:8" x14ac:dyDescent="0.2">
      <c r="A478" s="16" t="s">
        <v>872</v>
      </c>
      <c r="B478" s="10">
        <v>43531</v>
      </c>
      <c r="C478" s="11" t="s">
        <v>671</v>
      </c>
      <c r="D478" s="12">
        <v>101.32</v>
      </c>
      <c r="E478" s="13">
        <v>0.21</v>
      </c>
      <c r="F478" s="14">
        <v>122.59719999999999</v>
      </c>
      <c r="G478" s="17" t="s">
        <v>16</v>
      </c>
      <c r="H478" s="16" t="s">
        <v>985</v>
      </c>
    </row>
    <row r="479" spans="1:8" x14ac:dyDescent="0.2">
      <c r="A479" s="16" t="s">
        <v>872</v>
      </c>
      <c r="B479" s="10">
        <v>43633</v>
      </c>
      <c r="C479" s="11" t="s">
        <v>285</v>
      </c>
      <c r="D479" s="12">
        <v>101.03</v>
      </c>
      <c r="E479" s="13">
        <v>0.21</v>
      </c>
      <c r="F479" s="14">
        <v>122.24630000000001</v>
      </c>
      <c r="G479" s="17" t="s">
        <v>16</v>
      </c>
      <c r="H479" s="16" t="s">
        <v>985</v>
      </c>
    </row>
    <row r="480" spans="1:8" x14ac:dyDescent="0.2">
      <c r="A480" s="16" t="s">
        <v>672</v>
      </c>
      <c r="B480" s="10">
        <v>43514</v>
      </c>
      <c r="C480" s="11" t="s">
        <v>673</v>
      </c>
      <c r="D480" s="12">
        <v>1500</v>
      </c>
      <c r="E480" s="13">
        <v>0.1</v>
      </c>
      <c r="F480" s="14">
        <v>1650</v>
      </c>
      <c r="G480" s="17" t="s">
        <v>19</v>
      </c>
      <c r="H480" s="16" t="s">
        <v>948</v>
      </c>
    </row>
    <row r="481" spans="1:8" x14ac:dyDescent="0.2">
      <c r="A481" s="9" t="s">
        <v>873</v>
      </c>
      <c r="B481" s="10">
        <v>43473</v>
      </c>
      <c r="C481" s="11" t="s">
        <v>674</v>
      </c>
      <c r="D481" s="12">
        <v>376.25</v>
      </c>
      <c r="E481" s="13">
        <v>0</v>
      </c>
      <c r="F481" s="14">
        <v>376.25</v>
      </c>
      <c r="G481" s="17" t="s">
        <v>933</v>
      </c>
      <c r="H481" s="16" t="s">
        <v>942</v>
      </c>
    </row>
    <row r="482" spans="1:8" x14ac:dyDescent="0.2">
      <c r="A482" s="9" t="s">
        <v>873</v>
      </c>
      <c r="B482" s="10">
        <v>43473</v>
      </c>
      <c r="C482" s="11" t="s">
        <v>675</v>
      </c>
      <c r="D482" s="12">
        <v>-150.49</v>
      </c>
      <c r="E482" s="13">
        <v>0</v>
      </c>
      <c r="F482" s="14">
        <v>-150.49</v>
      </c>
      <c r="G482" s="17" t="s">
        <v>933</v>
      </c>
      <c r="H482" s="16" t="s">
        <v>942</v>
      </c>
    </row>
    <row r="483" spans="1:8" x14ac:dyDescent="0.2">
      <c r="A483" s="16" t="s">
        <v>676</v>
      </c>
      <c r="B483" s="10">
        <v>43497</v>
      </c>
      <c r="C483" s="11" t="s">
        <v>677</v>
      </c>
      <c r="D483" s="12">
        <v>21.4</v>
      </c>
      <c r="E483" s="13">
        <v>0.21</v>
      </c>
      <c r="F483" s="14">
        <v>25.893999999999998</v>
      </c>
      <c r="G483" s="17" t="s">
        <v>3</v>
      </c>
      <c r="H483" s="16" t="s">
        <v>986</v>
      </c>
    </row>
    <row r="484" spans="1:8" x14ac:dyDescent="0.2">
      <c r="A484" s="16" t="s">
        <v>678</v>
      </c>
      <c r="B484" s="10">
        <v>43523</v>
      </c>
      <c r="C484" s="11" t="s">
        <v>679</v>
      </c>
      <c r="D484" s="12">
        <v>1400</v>
      </c>
      <c r="E484" s="13">
        <v>0.1</v>
      </c>
      <c r="F484" s="14">
        <v>1540</v>
      </c>
      <c r="G484" s="17" t="s">
        <v>19</v>
      </c>
      <c r="H484" s="16" t="s">
        <v>948</v>
      </c>
    </row>
    <row r="485" spans="1:8" x14ac:dyDescent="0.2">
      <c r="A485" s="16" t="s">
        <v>680</v>
      </c>
      <c r="B485" s="10">
        <v>43528</v>
      </c>
      <c r="C485" s="11" t="s">
        <v>681</v>
      </c>
      <c r="D485" s="12">
        <v>750</v>
      </c>
      <c r="E485" s="13">
        <v>0</v>
      </c>
      <c r="F485" s="14">
        <v>750</v>
      </c>
      <c r="G485" s="17" t="s">
        <v>11</v>
      </c>
      <c r="H485" s="16" t="s">
        <v>948</v>
      </c>
    </row>
    <row r="486" spans="1:8" x14ac:dyDescent="0.2">
      <c r="A486" s="16" t="s">
        <v>682</v>
      </c>
      <c r="B486" s="10">
        <v>43472</v>
      </c>
      <c r="C486" s="11" t="s">
        <v>653</v>
      </c>
      <c r="D486" s="12">
        <v>350</v>
      </c>
      <c r="E486" s="13">
        <v>0.21</v>
      </c>
      <c r="F486" s="14">
        <v>423.5</v>
      </c>
      <c r="G486" s="17" t="s">
        <v>11</v>
      </c>
      <c r="H486" s="16" t="s">
        <v>937</v>
      </c>
    </row>
    <row r="487" spans="1:8" x14ac:dyDescent="0.2">
      <c r="A487" s="16" t="s">
        <v>683</v>
      </c>
      <c r="B487" s="10">
        <v>43508</v>
      </c>
      <c r="C487" s="11" t="s">
        <v>685</v>
      </c>
      <c r="D487" s="12">
        <v>2727.27</v>
      </c>
      <c r="E487" s="13">
        <v>0.21</v>
      </c>
      <c r="F487" s="14">
        <v>3299.9966999999997</v>
      </c>
      <c r="G487" s="17" t="s">
        <v>12</v>
      </c>
      <c r="H487" s="16" t="s">
        <v>974</v>
      </c>
    </row>
    <row r="488" spans="1:8" x14ac:dyDescent="0.2">
      <c r="A488" s="16" t="s">
        <v>683</v>
      </c>
      <c r="B488" s="10">
        <v>43510</v>
      </c>
      <c r="C488" s="11" t="s">
        <v>684</v>
      </c>
      <c r="D488" s="12">
        <v>1652.894</v>
      </c>
      <c r="E488" s="13">
        <v>0.21</v>
      </c>
      <c r="F488" s="14">
        <v>2000.0017399999999</v>
      </c>
      <c r="G488" s="17" t="s">
        <v>26</v>
      </c>
      <c r="H488" s="16" t="s">
        <v>974</v>
      </c>
    </row>
    <row r="489" spans="1:8" x14ac:dyDescent="0.2">
      <c r="A489" s="16" t="s">
        <v>286</v>
      </c>
      <c r="B489" s="10">
        <v>43633</v>
      </c>
      <c r="C489" s="11" t="s">
        <v>287</v>
      </c>
      <c r="D489" s="12">
        <v>691.09917355371908</v>
      </c>
      <c r="E489" s="13">
        <v>0.21</v>
      </c>
      <c r="F489" s="14">
        <v>836.23</v>
      </c>
      <c r="G489" s="17" t="s">
        <v>12</v>
      </c>
      <c r="H489" s="16" t="s">
        <v>966</v>
      </c>
    </row>
    <row r="490" spans="1:8" x14ac:dyDescent="0.2">
      <c r="A490" s="16" t="s">
        <v>286</v>
      </c>
      <c r="B490" s="10">
        <v>43633</v>
      </c>
      <c r="C490" s="11" t="s">
        <v>287</v>
      </c>
      <c r="D490" s="12">
        <v>402.84297520661158</v>
      </c>
      <c r="E490" s="13">
        <v>0.21</v>
      </c>
      <c r="F490" s="14">
        <v>487.44</v>
      </c>
      <c r="G490" s="17" t="s">
        <v>12</v>
      </c>
      <c r="H490" s="16" t="s">
        <v>965</v>
      </c>
    </row>
    <row r="491" spans="1:8" ht="29.25" customHeight="1" x14ac:dyDescent="0.2">
      <c r="A491" s="26" t="s">
        <v>874</v>
      </c>
      <c r="B491" s="27">
        <v>43466</v>
      </c>
      <c r="C491" s="28" t="s">
        <v>686</v>
      </c>
      <c r="D491" s="29">
        <v>350</v>
      </c>
      <c r="E491" s="30">
        <v>0.21</v>
      </c>
      <c r="F491" s="31">
        <v>423.5</v>
      </c>
      <c r="G491" s="32" t="s">
        <v>1</v>
      </c>
      <c r="H491" s="32" t="s">
        <v>978</v>
      </c>
    </row>
    <row r="492" spans="1:8" ht="27" customHeight="1" x14ac:dyDescent="0.2">
      <c r="A492" s="26" t="s">
        <v>874</v>
      </c>
      <c r="B492" s="27">
        <v>43497</v>
      </c>
      <c r="C492" s="28" t="s">
        <v>687</v>
      </c>
      <c r="D492" s="29">
        <v>350</v>
      </c>
      <c r="E492" s="30">
        <v>0.21</v>
      </c>
      <c r="F492" s="31">
        <v>423.5</v>
      </c>
      <c r="G492" s="32" t="s">
        <v>1</v>
      </c>
      <c r="H492" s="32" t="s">
        <v>978</v>
      </c>
    </row>
    <row r="493" spans="1:8" ht="26.25" customHeight="1" x14ac:dyDescent="0.2">
      <c r="A493" s="26" t="s">
        <v>874</v>
      </c>
      <c r="B493" s="27">
        <v>43525</v>
      </c>
      <c r="C493" s="28" t="s">
        <v>688</v>
      </c>
      <c r="D493" s="29">
        <v>350</v>
      </c>
      <c r="E493" s="30">
        <v>0.21</v>
      </c>
      <c r="F493" s="31">
        <v>423.5</v>
      </c>
      <c r="G493" s="32" t="s">
        <v>1</v>
      </c>
      <c r="H493" s="32" t="s">
        <v>978</v>
      </c>
    </row>
    <row r="494" spans="1:8" ht="28.5" customHeight="1" x14ac:dyDescent="0.2">
      <c r="A494" s="34" t="s">
        <v>874</v>
      </c>
      <c r="B494" s="27">
        <v>43556</v>
      </c>
      <c r="C494" s="28" t="s">
        <v>288</v>
      </c>
      <c r="D494" s="29">
        <v>350</v>
      </c>
      <c r="E494" s="30">
        <v>0.21</v>
      </c>
      <c r="F494" s="31">
        <v>423.5</v>
      </c>
      <c r="G494" s="33" t="s">
        <v>1</v>
      </c>
      <c r="H494" s="32" t="s">
        <v>978</v>
      </c>
    </row>
    <row r="495" spans="1:8" ht="31.5" customHeight="1" x14ac:dyDescent="0.2">
      <c r="A495" s="34" t="s">
        <v>874</v>
      </c>
      <c r="B495" s="27">
        <v>43586</v>
      </c>
      <c r="C495" s="28" t="s">
        <v>289</v>
      </c>
      <c r="D495" s="29">
        <v>350</v>
      </c>
      <c r="E495" s="30">
        <v>0.21</v>
      </c>
      <c r="F495" s="31">
        <v>423.5</v>
      </c>
      <c r="G495" s="33" t="s">
        <v>1</v>
      </c>
      <c r="H495" s="32" t="s">
        <v>978</v>
      </c>
    </row>
    <row r="496" spans="1:8" ht="31.5" customHeight="1" x14ac:dyDescent="0.2">
      <c r="A496" s="34" t="s">
        <v>874</v>
      </c>
      <c r="B496" s="27">
        <v>43635</v>
      </c>
      <c r="C496" s="28" t="s">
        <v>290</v>
      </c>
      <c r="D496" s="29">
        <v>350</v>
      </c>
      <c r="E496" s="30">
        <v>0.21</v>
      </c>
      <c r="F496" s="31">
        <v>423.5</v>
      </c>
      <c r="G496" s="33" t="s">
        <v>1</v>
      </c>
      <c r="H496" s="32" t="s">
        <v>978</v>
      </c>
    </row>
    <row r="497" spans="1:8" x14ac:dyDescent="0.2">
      <c r="A497" s="16" t="s">
        <v>291</v>
      </c>
      <c r="B497" s="10">
        <v>43596</v>
      </c>
      <c r="C497" s="11" t="s">
        <v>292</v>
      </c>
      <c r="D497" s="12">
        <v>4812</v>
      </c>
      <c r="E497" s="13">
        <v>0.21</v>
      </c>
      <c r="F497" s="14">
        <v>5822.52</v>
      </c>
      <c r="G497" s="17" t="s">
        <v>31</v>
      </c>
      <c r="H497" s="16" t="s">
        <v>949</v>
      </c>
    </row>
    <row r="498" spans="1:8" x14ac:dyDescent="0.2">
      <c r="A498" s="16" t="s">
        <v>875</v>
      </c>
      <c r="B498" s="10">
        <v>43558</v>
      </c>
      <c r="C498" s="11" t="s">
        <v>293</v>
      </c>
      <c r="D498" s="12">
        <v>221.88</v>
      </c>
      <c r="E498" s="13">
        <v>0.21</v>
      </c>
      <c r="F498" s="14">
        <v>268.47480000000002</v>
      </c>
      <c r="G498" s="17" t="s">
        <v>1</v>
      </c>
      <c r="H498" s="16" t="s">
        <v>987</v>
      </c>
    </row>
    <row r="499" spans="1:8" x14ac:dyDescent="0.2">
      <c r="A499" s="16" t="s">
        <v>876</v>
      </c>
      <c r="B499" s="10">
        <v>43545</v>
      </c>
      <c r="C499" s="11" t="s">
        <v>689</v>
      </c>
      <c r="D499" s="12">
        <v>24.545000000000002</v>
      </c>
      <c r="E499" s="13">
        <v>0.1</v>
      </c>
      <c r="F499" s="14">
        <v>26.999500000000001</v>
      </c>
      <c r="G499" s="17" t="s">
        <v>2</v>
      </c>
      <c r="H499" s="16" t="s">
        <v>942</v>
      </c>
    </row>
    <row r="500" spans="1:8" x14ac:dyDescent="0.2">
      <c r="A500" s="16" t="s">
        <v>876</v>
      </c>
      <c r="B500" s="10">
        <v>43545</v>
      </c>
      <c r="C500" s="11" t="s">
        <v>690</v>
      </c>
      <c r="D500" s="12">
        <v>107.73</v>
      </c>
      <c r="E500" s="13">
        <v>0.1</v>
      </c>
      <c r="F500" s="14">
        <v>118.503</v>
      </c>
      <c r="G500" s="17" t="s">
        <v>2</v>
      </c>
      <c r="H500" s="16" t="s">
        <v>942</v>
      </c>
    </row>
    <row r="501" spans="1:8" x14ac:dyDescent="0.2">
      <c r="A501" s="16" t="s">
        <v>876</v>
      </c>
      <c r="B501" s="10">
        <v>43594</v>
      </c>
      <c r="C501" s="11" t="s">
        <v>294</v>
      </c>
      <c r="D501" s="12">
        <v>147.27000000000001</v>
      </c>
      <c r="E501" s="13">
        <v>0.1</v>
      </c>
      <c r="F501" s="14">
        <v>161.99700000000001</v>
      </c>
      <c r="G501" s="17" t="s">
        <v>2</v>
      </c>
      <c r="H501" s="16" t="s">
        <v>942</v>
      </c>
    </row>
    <row r="502" spans="1:8" x14ac:dyDescent="0.2">
      <c r="A502" s="16" t="s">
        <v>876</v>
      </c>
      <c r="B502" s="10">
        <v>43601</v>
      </c>
      <c r="C502" s="11" t="s">
        <v>295</v>
      </c>
      <c r="D502" s="12">
        <v>61.09</v>
      </c>
      <c r="E502" s="13">
        <v>0.1</v>
      </c>
      <c r="F502" s="14">
        <v>67.198999999999998</v>
      </c>
      <c r="G502" s="17" t="s">
        <v>2</v>
      </c>
      <c r="H502" s="16" t="s">
        <v>942</v>
      </c>
    </row>
    <row r="503" spans="1:8" x14ac:dyDescent="0.2">
      <c r="A503" s="17" t="s">
        <v>877</v>
      </c>
      <c r="B503" s="10">
        <v>43495</v>
      </c>
      <c r="C503" s="11" t="s">
        <v>691</v>
      </c>
      <c r="D503" s="12">
        <v>2.6</v>
      </c>
      <c r="E503" s="13">
        <v>0.21</v>
      </c>
      <c r="F503" s="14">
        <v>3.1459999999999999</v>
      </c>
      <c r="G503" s="15" t="s">
        <v>1</v>
      </c>
      <c r="H503" s="16" t="s">
        <v>936</v>
      </c>
    </row>
    <row r="504" spans="1:8" x14ac:dyDescent="0.2">
      <c r="A504" s="17" t="s">
        <v>877</v>
      </c>
      <c r="B504" s="10">
        <v>43502</v>
      </c>
      <c r="C504" s="11" t="s">
        <v>692</v>
      </c>
      <c r="D504" s="12">
        <v>23.18</v>
      </c>
      <c r="E504" s="13">
        <v>0.21</v>
      </c>
      <c r="F504" s="14">
        <v>28.047799999999999</v>
      </c>
      <c r="G504" s="17" t="s">
        <v>4</v>
      </c>
      <c r="H504" s="16" t="s">
        <v>936</v>
      </c>
    </row>
    <row r="505" spans="1:8" x14ac:dyDescent="0.2">
      <c r="A505" s="16" t="s">
        <v>877</v>
      </c>
      <c r="B505" s="10">
        <v>43565</v>
      </c>
      <c r="C505" s="11" t="s">
        <v>296</v>
      </c>
      <c r="D505" s="12">
        <v>19.96</v>
      </c>
      <c r="E505" s="13">
        <v>0.21</v>
      </c>
      <c r="F505" s="14">
        <v>24.151600000000002</v>
      </c>
      <c r="G505" s="17" t="s">
        <v>4</v>
      </c>
      <c r="H505" s="16" t="s">
        <v>936</v>
      </c>
    </row>
    <row r="506" spans="1:8" x14ac:dyDescent="0.2">
      <c r="A506" s="16" t="s">
        <v>877</v>
      </c>
      <c r="B506" s="10">
        <v>43587</v>
      </c>
      <c r="C506" s="11" t="s">
        <v>297</v>
      </c>
      <c r="D506" s="12">
        <v>2.69</v>
      </c>
      <c r="E506" s="13">
        <v>0.21</v>
      </c>
      <c r="F506" s="14">
        <v>3.2549000000000001</v>
      </c>
      <c r="G506" s="17" t="s">
        <v>1</v>
      </c>
      <c r="H506" s="16" t="s">
        <v>936</v>
      </c>
    </row>
    <row r="507" spans="1:8" x14ac:dyDescent="0.2">
      <c r="A507" s="16" t="s">
        <v>877</v>
      </c>
      <c r="B507" s="10">
        <v>43628</v>
      </c>
      <c r="C507" s="11" t="s">
        <v>298</v>
      </c>
      <c r="D507" s="12">
        <v>24.26</v>
      </c>
      <c r="E507" s="13">
        <v>0.21</v>
      </c>
      <c r="F507" s="14">
        <v>29.354600000000001</v>
      </c>
      <c r="G507" s="17" t="s">
        <v>4</v>
      </c>
      <c r="H507" s="16" t="s">
        <v>936</v>
      </c>
    </row>
    <row r="508" spans="1:8" x14ac:dyDescent="0.2">
      <c r="A508" s="16" t="s">
        <v>878</v>
      </c>
      <c r="B508" s="10">
        <v>43564</v>
      </c>
      <c r="C508" s="11" t="s">
        <v>299</v>
      </c>
      <c r="D508" s="12">
        <v>10</v>
      </c>
      <c r="E508" s="13">
        <v>0.21</v>
      </c>
      <c r="F508" s="14">
        <v>12.1</v>
      </c>
      <c r="G508" s="17" t="s">
        <v>4</v>
      </c>
      <c r="H508" s="16" t="s">
        <v>937</v>
      </c>
    </row>
    <row r="509" spans="1:8" x14ac:dyDescent="0.2">
      <c r="A509" s="16" t="s">
        <v>300</v>
      </c>
      <c r="B509" s="10">
        <v>43597</v>
      </c>
      <c r="C509" s="11" t="s">
        <v>301</v>
      </c>
      <c r="D509" s="12">
        <v>220.29</v>
      </c>
      <c r="E509" s="13">
        <v>0.21</v>
      </c>
      <c r="F509" s="14">
        <v>266.55090000000001</v>
      </c>
      <c r="G509" s="17" t="s">
        <v>31</v>
      </c>
      <c r="H509" s="16" t="s">
        <v>973</v>
      </c>
    </row>
    <row r="510" spans="1:8" x14ac:dyDescent="0.2">
      <c r="A510" s="16" t="s">
        <v>300</v>
      </c>
      <c r="B510" s="10">
        <v>43600</v>
      </c>
      <c r="C510" s="11" t="s">
        <v>302</v>
      </c>
      <c r="D510" s="12">
        <v>180.1</v>
      </c>
      <c r="E510" s="13">
        <v>0.21</v>
      </c>
      <c r="F510" s="14">
        <v>217.92099999999999</v>
      </c>
      <c r="G510" s="17" t="s">
        <v>11</v>
      </c>
      <c r="H510" s="16" t="s">
        <v>973</v>
      </c>
    </row>
    <row r="511" spans="1:8" x14ac:dyDescent="0.2">
      <c r="A511" s="16" t="s">
        <v>693</v>
      </c>
      <c r="B511" s="10">
        <v>43548</v>
      </c>
      <c r="C511" s="11" t="s">
        <v>495</v>
      </c>
      <c r="D511" s="12">
        <v>150</v>
      </c>
      <c r="E511" s="13">
        <v>0</v>
      </c>
      <c r="F511" s="14">
        <v>150</v>
      </c>
      <c r="G511" s="17" t="s">
        <v>11</v>
      </c>
      <c r="H511" s="16" t="s">
        <v>945</v>
      </c>
    </row>
    <row r="512" spans="1:8" x14ac:dyDescent="0.2">
      <c r="A512" s="16" t="s">
        <v>303</v>
      </c>
      <c r="B512" s="10">
        <v>43626</v>
      </c>
      <c r="C512" s="11" t="s">
        <v>304</v>
      </c>
      <c r="D512" s="12">
        <v>200</v>
      </c>
      <c r="E512" s="13">
        <v>0.21</v>
      </c>
      <c r="F512" s="14">
        <v>242</v>
      </c>
      <c r="G512" s="17" t="s">
        <v>54</v>
      </c>
      <c r="H512" s="16" t="s">
        <v>969</v>
      </c>
    </row>
    <row r="513" spans="1:8" x14ac:dyDescent="0.2">
      <c r="A513" s="16" t="s">
        <v>303</v>
      </c>
      <c r="B513" s="10">
        <v>43643</v>
      </c>
      <c r="C513" s="11" t="s">
        <v>305</v>
      </c>
      <c r="D513" s="12">
        <v>212.5</v>
      </c>
      <c r="E513" s="13">
        <v>0.21</v>
      </c>
      <c r="F513" s="14">
        <v>257.125</v>
      </c>
      <c r="G513" s="17" t="s">
        <v>26</v>
      </c>
      <c r="H513" s="16" t="s">
        <v>969</v>
      </c>
    </row>
    <row r="514" spans="1:8" x14ac:dyDescent="0.2">
      <c r="A514" s="16" t="s">
        <v>20</v>
      </c>
      <c r="B514" s="10">
        <v>43516</v>
      </c>
      <c r="C514" s="11" t="s">
        <v>694</v>
      </c>
      <c r="D514" s="12">
        <v>240</v>
      </c>
      <c r="E514" s="13">
        <v>0</v>
      </c>
      <c r="F514" s="14">
        <v>240</v>
      </c>
      <c r="G514" s="17" t="s">
        <v>11</v>
      </c>
      <c r="H514" s="16" t="s">
        <v>966</v>
      </c>
    </row>
    <row r="515" spans="1:8" x14ac:dyDescent="0.2">
      <c r="A515" s="16" t="s">
        <v>20</v>
      </c>
      <c r="B515" s="10">
        <v>43566</v>
      </c>
      <c r="C515" s="11" t="s">
        <v>306</v>
      </c>
      <c r="D515" s="12">
        <v>240</v>
      </c>
      <c r="E515" s="13">
        <v>0</v>
      </c>
      <c r="F515" s="14">
        <v>240</v>
      </c>
      <c r="G515" s="17" t="s">
        <v>11</v>
      </c>
      <c r="H515" s="16" t="s">
        <v>966</v>
      </c>
    </row>
    <row r="516" spans="1:8" x14ac:dyDescent="0.2">
      <c r="A516" s="16" t="s">
        <v>307</v>
      </c>
      <c r="B516" s="10">
        <v>43595</v>
      </c>
      <c r="C516" s="11" t="s">
        <v>308</v>
      </c>
      <c r="D516" s="12">
        <v>211.77</v>
      </c>
      <c r="E516" s="13">
        <v>0</v>
      </c>
      <c r="F516" s="14">
        <v>211.77</v>
      </c>
      <c r="G516" s="17" t="s">
        <v>6</v>
      </c>
      <c r="H516" s="16" t="s">
        <v>966</v>
      </c>
    </row>
    <row r="517" spans="1:8" x14ac:dyDescent="0.2">
      <c r="A517" s="16" t="s">
        <v>879</v>
      </c>
      <c r="B517" s="10">
        <v>43592</v>
      </c>
      <c r="C517" s="11" t="s">
        <v>309</v>
      </c>
      <c r="D517" s="12">
        <v>661.16</v>
      </c>
      <c r="E517" s="13">
        <v>0.21</v>
      </c>
      <c r="F517" s="14">
        <v>800.00360000000001</v>
      </c>
      <c r="G517" s="17" t="s">
        <v>6</v>
      </c>
      <c r="H517" s="16" t="s">
        <v>949</v>
      </c>
    </row>
    <row r="518" spans="1:8" x14ac:dyDescent="0.2">
      <c r="A518" s="16" t="s">
        <v>879</v>
      </c>
      <c r="B518" s="10">
        <v>43592</v>
      </c>
      <c r="C518" s="11" t="s">
        <v>310</v>
      </c>
      <c r="D518" s="12">
        <v>661.16</v>
      </c>
      <c r="E518" s="13">
        <v>0.21</v>
      </c>
      <c r="F518" s="14">
        <v>800.00360000000001</v>
      </c>
      <c r="G518" s="17" t="s">
        <v>6</v>
      </c>
      <c r="H518" s="16" t="s">
        <v>949</v>
      </c>
    </row>
    <row r="519" spans="1:8" x14ac:dyDescent="0.2">
      <c r="A519" s="16" t="s">
        <v>880</v>
      </c>
      <c r="B519" s="10">
        <v>43552</v>
      </c>
      <c r="C519" s="11" t="s">
        <v>695</v>
      </c>
      <c r="D519" s="12">
        <v>1012.5</v>
      </c>
      <c r="E519" s="13">
        <v>0.21</v>
      </c>
      <c r="F519" s="14">
        <v>1225.125</v>
      </c>
      <c r="G519" s="15" t="s">
        <v>1</v>
      </c>
      <c r="H519" s="16" t="s">
        <v>988</v>
      </c>
    </row>
    <row r="520" spans="1:8" x14ac:dyDescent="0.2">
      <c r="A520" s="16" t="s">
        <v>880</v>
      </c>
      <c r="B520" s="10">
        <v>43552</v>
      </c>
      <c r="C520" s="11" t="s">
        <v>696</v>
      </c>
      <c r="D520" s="12">
        <v>1012.5</v>
      </c>
      <c r="E520" s="13">
        <v>0.21</v>
      </c>
      <c r="F520" s="14">
        <v>1225.125</v>
      </c>
      <c r="G520" s="15" t="s">
        <v>1</v>
      </c>
      <c r="H520" s="16" t="s">
        <v>988</v>
      </c>
    </row>
    <row r="521" spans="1:8" x14ac:dyDescent="0.2">
      <c r="A521" s="16" t="s">
        <v>881</v>
      </c>
      <c r="B521" s="10">
        <v>43515</v>
      </c>
      <c r="C521" s="11" t="s">
        <v>697</v>
      </c>
      <c r="D521" s="12">
        <v>603.5</v>
      </c>
      <c r="E521" s="13">
        <v>0.21</v>
      </c>
      <c r="F521" s="14">
        <v>730.23500000000001</v>
      </c>
      <c r="G521" s="17" t="s">
        <v>2</v>
      </c>
      <c r="H521" s="16" t="s">
        <v>964</v>
      </c>
    </row>
    <row r="522" spans="1:8" x14ac:dyDescent="0.2">
      <c r="A522" s="16" t="s">
        <v>881</v>
      </c>
      <c r="B522" s="10">
        <v>43525</v>
      </c>
      <c r="C522" s="11" t="s">
        <v>698</v>
      </c>
      <c r="D522" s="12">
        <v>1813.08</v>
      </c>
      <c r="E522" s="13">
        <v>0.21</v>
      </c>
      <c r="F522" s="14">
        <v>2193.8267999999998</v>
      </c>
      <c r="G522" s="17" t="s">
        <v>2</v>
      </c>
      <c r="H522" s="16" t="s">
        <v>964</v>
      </c>
    </row>
    <row r="523" spans="1:8" x14ac:dyDescent="0.2">
      <c r="A523" s="16" t="s">
        <v>882</v>
      </c>
      <c r="B523" s="10">
        <v>43634</v>
      </c>
      <c r="C523" s="11" t="s">
        <v>311</v>
      </c>
      <c r="D523" s="12">
        <v>495</v>
      </c>
      <c r="E523" s="13">
        <v>0.21</v>
      </c>
      <c r="F523" s="14">
        <v>598.95000000000005</v>
      </c>
      <c r="G523" s="17" t="s">
        <v>12</v>
      </c>
      <c r="H523" s="16" t="s">
        <v>988</v>
      </c>
    </row>
    <row r="524" spans="1:8" x14ac:dyDescent="0.2">
      <c r="A524" s="16" t="s">
        <v>883</v>
      </c>
      <c r="B524" s="10">
        <v>43476</v>
      </c>
      <c r="C524" s="11" t="s">
        <v>699</v>
      </c>
      <c r="D524" s="12">
        <v>250</v>
      </c>
      <c r="E524" s="13">
        <v>0.21</v>
      </c>
      <c r="F524" s="14">
        <v>302.5</v>
      </c>
      <c r="G524" s="17" t="s">
        <v>925</v>
      </c>
      <c r="H524" s="16" t="s">
        <v>979</v>
      </c>
    </row>
    <row r="525" spans="1:8" x14ac:dyDescent="0.2">
      <c r="A525" s="16" t="s">
        <v>884</v>
      </c>
      <c r="B525" s="10">
        <v>43546</v>
      </c>
      <c r="C525" s="11" t="s">
        <v>700</v>
      </c>
      <c r="D525" s="12">
        <v>780</v>
      </c>
      <c r="E525" s="13">
        <v>0</v>
      </c>
      <c r="F525" s="14">
        <v>780</v>
      </c>
      <c r="G525" s="17" t="s">
        <v>2</v>
      </c>
      <c r="H525" s="16" t="s">
        <v>953</v>
      </c>
    </row>
    <row r="526" spans="1:8" x14ac:dyDescent="0.2">
      <c r="A526" s="16" t="s">
        <v>312</v>
      </c>
      <c r="B526" s="10">
        <v>43598</v>
      </c>
      <c r="C526" s="11" t="s">
        <v>313</v>
      </c>
      <c r="D526" s="12">
        <v>493.52</v>
      </c>
      <c r="E526" s="13">
        <v>0.21</v>
      </c>
      <c r="F526" s="14">
        <v>597.15919999999994</v>
      </c>
      <c r="G526" s="17" t="s">
        <v>22</v>
      </c>
      <c r="H526" s="16" t="s">
        <v>936</v>
      </c>
    </row>
    <row r="527" spans="1:8" x14ac:dyDescent="0.2">
      <c r="A527" s="16" t="s">
        <v>701</v>
      </c>
      <c r="B527" s="10">
        <v>43497</v>
      </c>
      <c r="C527" s="11" t="s">
        <v>702</v>
      </c>
      <c r="D527" s="12">
        <v>80</v>
      </c>
      <c r="E527" s="13">
        <v>0</v>
      </c>
      <c r="F527" s="14">
        <v>80</v>
      </c>
      <c r="G527" s="17" t="s">
        <v>932</v>
      </c>
      <c r="H527" s="16" t="s">
        <v>952</v>
      </c>
    </row>
    <row r="528" spans="1:8" x14ac:dyDescent="0.2">
      <c r="A528" s="16" t="s">
        <v>701</v>
      </c>
      <c r="B528" s="10">
        <v>43497</v>
      </c>
      <c r="C528" s="11" t="s">
        <v>703</v>
      </c>
      <c r="D528" s="12">
        <v>80</v>
      </c>
      <c r="E528" s="13">
        <v>0</v>
      </c>
      <c r="F528" s="14">
        <v>80</v>
      </c>
      <c r="G528" s="17" t="s">
        <v>932</v>
      </c>
      <c r="H528" s="16" t="s">
        <v>952</v>
      </c>
    </row>
    <row r="529" spans="1:8" ht="23.25" customHeight="1" x14ac:dyDescent="0.2">
      <c r="A529" s="26" t="s">
        <v>885</v>
      </c>
      <c r="B529" s="27">
        <v>43613</v>
      </c>
      <c r="C529" s="28" t="s">
        <v>314</v>
      </c>
      <c r="D529" s="29">
        <v>490</v>
      </c>
      <c r="E529" s="30">
        <v>0</v>
      </c>
      <c r="F529" s="31">
        <v>490</v>
      </c>
      <c r="G529" s="33" t="s">
        <v>54</v>
      </c>
      <c r="H529" s="32" t="s">
        <v>967</v>
      </c>
    </row>
    <row r="530" spans="1:8" ht="25.5" customHeight="1" x14ac:dyDescent="0.2">
      <c r="A530" s="26" t="s">
        <v>885</v>
      </c>
      <c r="B530" s="27">
        <v>43613</v>
      </c>
      <c r="C530" s="28" t="s">
        <v>315</v>
      </c>
      <c r="D530" s="29">
        <v>44.1</v>
      </c>
      <c r="E530" s="30">
        <v>0.21</v>
      </c>
      <c r="F530" s="31">
        <v>53.361000000000004</v>
      </c>
      <c r="G530" s="33" t="s">
        <v>54</v>
      </c>
      <c r="H530" s="32" t="s">
        <v>967</v>
      </c>
    </row>
    <row r="531" spans="1:8" x14ac:dyDescent="0.2">
      <c r="A531" s="16" t="s">
        <v>886</v>
      </c>
      <c r="B531" s="10">
        <v>43511</v>
      </c>
      <c r="C531" s="11" t="s">
        <v>704</v>
      </c>
      <c r="D531" s="12">
        <v>107.47</v>
      </c>
      <c r="E531" s="13">
        <v>0.21</v>
      </c>
      <c r="F531" s="14">
        <v>130.03870000000001</v>
      </c>
      <c r="G531" s="17" t="s">
        <v>11</v>
      </c>
      <c r="H531" s="16" t="s">
        <v>963</v>
      </c>
    </row>
    <row r="532" spans="1:8" x14ac:dyDescent="0.2">
      <c r="A532" s="16" t="s">
        <v>705</v>
      </c>
      <c r="B532" s="10">
        <v>43535</v>
      </c>
      <c r="C532" s="11" t="s">
        <v>706</v>
      </c>
      <c r="D532" s="12">
        <v>1100</v>
      </c>
      <c r="E532" s="13">
        <v>0</v>
      </c>
      <c r="F532" s="14">
        <v>1100</v>
      </c>
      <c r="G532" s="17" t="s">
        <v>19</v>
      </c>
      <c r="H532" s="16" t="s">
        <v>957</v>
      </c>
    </row>
    <row r="533" spans="1:8" x14ac:dyDescent="0.2">
      <c r="A533" s="16" t="s">
        <v>316</v>
      </c>
      <c r="B533" s="10">
        <v>43557</v>
      </c>
      <c r="C533" s="11" t="s">
        <v>317</v>
      </c>
      <c r="D533" s="12">
        <v>480</v>
      </c>
      <c r="E533" s="13">
        <v>0</v>
      </c>
      <c r="F533" s="14">
        <v>480</v>
      </c>
      <c r="G533" s="17" t="s">
        <v>2</v>
      </c>
      <c r="H533" s="16" t="s">
        <v>936</v>
      </c>
    </row>
    <row r="534" spans="1:8" x14ac:dyDescent="0.2">
      <c r="A534" s="16" t="s">
        <v>707</v>
      </c>
      <c r="B534" s="10">
        <v>43510</v>
      </c>
      <c r="C534" s="11" t="s">
        <v>708</v>
      </c>
      <c r="D534" s="12">
        <v>20.13</v>
      </c>
      <c r="E534" s="13">
        <v>0.21</v>
      </c>
      <c r="F534" s="14">
        <v>24.357299999999999</v>
      </c>
      <c r="G534" s="17" t="s">
        <v>932</v>
      </c>
      <c r="H534" s="16" t="s">
        <v>965</v>
      </c>
    </row>
    <row r="535" spans="1:8" x14ac:dyDescent="0.2">
      <c r="A535" s="16" t="s">
        <v>887</v>
      </c>
      <c r="B535" s="10">
        <v>43591</v>
      </c>
      <c r="C535" s="11" t="s">
        <v>318</v>
      </c>
      <c r="D535" s="12">
        <v>60</v>
      </c>
      <c r="E535" s="13">
        <v>0.21</v>
      </c>
      <c r="F535" s="14">
        <v>72.599999999999994</v>
      </c>
      <c r="G535" s="17" t="s">
        <v>6</v>
      </c>
      <c r="H535" s="16" t="s">
        <v>964</v>
      </c>
    </row>
    <row r="536" spans="1:8" x14ac:dyDescent="0.2">
      <c r="A536" s="16" t="s">
        <v>887</v>
      </c>
      <c r="B536" s="10">
        <v>43613</v>
      </c>
      <c r="C536" s="11" t="s">
        <v>319</v>
      </c>
      <c r="D536" s="12">
        <v>705.9</v>
      </c>
      <c r="E536" s="13">
        <v>0.21</v>
      </c>
      <c r="F536" s="14">
        <v>854.1389999999999</v>
      </c>
      <c r="G536" s="17" t="s">
        <v>6</v>
      </c>
      <c r="H536" s="16" t="s">
        <v>964</v>
      </c>
    </row>
    <row r="537" spans="1:8" x14ac:dyDescent="0.2">
      <c r="A537" s="17" t="s">
        <v>888</v>
      </c>
      <c r="B537" s="10">
        <v>43479</v>
      </c>
      <c r="C537" s="11" t="s">
        <v>709</v>
      </c>
      <c r="D537" s="12">
        <v>56</v>
      </c>
      <c r="E537" s="13">
        <v>0.21</v>
      </c>
      <c r="F537" s="14">
        <v>67.760000000000005</v>
      </c>
      <c r="G537" s="17" t="s">
        <v>2</v>
      </c>
      <c r="H537" s="16" t="s">
        <v>936</v>
      </c>
    </row>
    <row r="538" spans="1:8" x14ac:dyDescent="0.2">
      <c r="A538" s="16" t="s">
        <v>889</v>
      </c>
      <c r="B538" s="10">
        <v>43521</v>
      </c>
      <c r="C538" s="11" t="s">
        <v>710</v>
      </c>
      <c r="D538" s="12">
        <f>345+216</f>
        <v>561</v>
      </c>
      <c r="E538" s="13">
        <v>0.21</v>
      </c>
      <c r="F538" s="14">
        <f>417.45+261.36</f>
        <v>678.81</v>
      </c>
      <c r="G538" s="17" t="s">
        <v>1</v>
      </c>
      <c r="H538" s="16" t="s">
        <v>938</v>
      </c>
    </row>
    <row r="539" spans="1:8" x14ac:dyDescent="0.2">
      <c r="A539" s="16" t="s">
        <v>890</v>
      </c>
      <c r="B539" s="10">
        <v>43642</v>
      </c>
      <c r="C539" s="11" t="s">
        <v>320</v>
      </c>
      <c r="D539" s="12">
        <v>318.45</v>
      </c>
      <c r="E539" s="13">
        <v>0</v>
      </c>
      <c r="F539" s="14">
        <v>318.45</v>
      </c>
      <c r="G539" s="17" t="s">
        <v>6</v>
      </c>
      <c r="H539" s="16" t="s">
        <v>942</v>
      </c>
    </row>
    <row r="540" spans="1:8" x14ac:dyDescent="0.2">
      <c r="A540" s="16" t="s">
        <v>37</v>
      </c>
      <c r="B540" s="10">
        <v>43535</v>
      </c>
      <c r="C540" s="11" t="s">
        <v>711</v>
      </c>
      <c r="D540" s="12">
        <v>350</v>
      </c>
      <c r="E540" s="13">
        <v>0</v>
      </c>
      <c r="F540" s="14">
        <v>350</v>
      </c>
      <c r="G540" s="17" t="s">
        <v>2</v>
      </c>
      <c r="H540" s="16" t="s">
        <v>936</v>
      </c>
    </row>
    <row r="541" spans="1:8" x14ac:dyDescent="0.2">
      <c r="A541" s="16" t="s">
        <v>37</v>
      </c>
      <c r="B541" s="10">
        <v>43559</v>
      </c>
      <c r="C541" s="11" t="s">
        <v>321</v>
      </c>
      <c r="D541" s="12">
        <v>350</v>
      </c>
      <c r="E541" s="13">
        <v>0</v>
      </c>
      <c r="F541" s="14">
        <v>350</v>
      </c>
      <c r="G541" s="17" t="s">
        <v>2</v>
      </c>
      <c r="H541" s="16" t="s">
        <v>936</v>
      </c>
    </row>
    <row r="542" spans="1:8" x14ac:dyDescent="0.2">
      <c r="A542" s="16" t="s">
        <v>712</v>
      </c>
      <c r="B542" s="10">
        <v>43525</v>
      </c>
      <c r="C542" s="11" t="s">
        <v>713</v>
      </c>
      <c r="D542" s="12">
        <v>750</v>
      </c>
      <c r="E542" s="13">
        <v>0</v>
      </c>
      <c r="F542" s="14">
        <v>750</v>
      </c>
      <c r="G542" s="17" t="s">
        <v>11</v>
      </c>
      <c r="H542" s="16" t="s">
        <v>989</v>
      </c>
    </row>
    <row r="543" spans="1:8" x14ac:dyDescent="0.2">
      <c r="A543" s="16" t="s">
        <v>891</v>
      </c>
      <c r="B543" s="10">
        <v>43479</v>
      </c>
      <c r="C543" s="11" t="s">
        <v>714</v>
      </c>
      <c r="D543" s="12">
        <v>55.204999999999998</v>
      </c>
      <c r="E543" s="13">
        <v>0.21</v>
      </c>
      <c r="F543" s="14">
        <v>66.798050000000003</v>
      </c>
      <c r="G543" s="17" t="s">
        <v>932</v>
      </c>
      <c r="H543" s="16" t="s">
        <v>977</v>
      </c>
    </row>
    <row r="544" spans="1:8" x14ac:dyDescent="0.2">
      <c r="A544" s="16" t="s">
        <v>891</v>
      </c>
      <c r="B544" s="10">
        <v>43479</v>
      </c>
      <c r="C544" s="11" t="s">
        <v>714</v>
      </c>
      <c r="D544" s="12">
        <v>55.21</v>
      </c>
      <c r="E544" s="13">
        <v>0.21</v>
      </c>
      <c r="F544" s="14">
        <v>66.804100000000005</v>
      </c>
      <c r="G544" s="17" t="s">
        <v>1</v>
      </c>
      <c r="H544" s="16" t="s">
        <v>977</v>
      </c>
    </row>
    <row r="545" spans="1:8" x14ac:dyDescent="0.2">
      <c r="A545" s="16" t="s">
        <v>891</v>
      </c>
      <c r="B545" s="10">
        <v>43500</v>
      </c>
      <c r="C545" s="11" t="s">
        <v>715</v>
      </c>
      <c r="D545" s="12">
        <v>163.63999999999999</v>
      </c>
      <c r="E545" s="13">
        <v>0.21</v>
      </c>
      <c r="F545" s="14">
        <v>198.00439999999998</v>
      </c>
      <c r="G545" s="15" t="s">
        <v>1</v>
      </c>
      <c r="H545" s="16" t="s">
        <v>962</v>
      </c>
    </row>
    <row r="546" spans="1:8" x14ac:dyDescent="0.2">
      <c r="A546" s="16" t="s">
        <v>891</v>
      </c>
      <c r="B546" s="10">
        <v>43502</v>
      </c>
      <c r="C546" s="11" t="s">
        <v>716</v>
      </c>
      <c r="D546" s="12">
        <v>293.72000000000003</v>
      </c>
      <c r="E546" s="13">
        <v>0.21</v>
      </c>
      <c r="F546" s="14">
        <v>355.4</v>
      </c>
      <c r="G546" s="17" t="s">
        <v>1</v>
      </c>
      <c r="H546" s="16" t="s">
        <v>976</v>
      </c>
    </row>
    <row r="547" spans="1:8" x14ac:dyDescent="0.2">
      <c r="A547" s="16" t="s">
        <v>891</v>
      </c>
      <c r="B547" s="10">
        <v>43529</v>
      </c>
      <c r="C547" s="11" t="s">
        <v>717</v>
      </c>
      <c r="D547" s="12">
        <v>15.62</v>
      </c>
      <c r="E547" s="13">
        <v>0.21</v>
      </c>
      <c r="F547" s="14">
        <v>18.900199999999998</v>
      </c>
      <c r="G547" s="15" t="s">
        <v>1</v>
      </c>
      <c r="H547" s="16" t="s">
        <v>963</v>
      </c>
    </row>
    <row r="548" spans="1:8" x14ac:dyDescent="0.2">
      <c r="A548" s="16" t="s">
        <v>891</v>
      </c>
      <c r="B548" s="10">
        <v>43546</v>
      </c>
      <c r="C548" s="11" t="s">
        <v>718</v>
      </c>
      <c r="D548" s="12">
        <v>23.97</v>
      </c>
      <c r="E548" s="13">
        <v>0.21</v>
      </c>
      <c r="F548" s="14">
        <v>29.003699999999998</v>
      </c>
      <c r="G548" s="17" t="s">
        <v>925</v>
      </c>
      <c r="H548" s="16" t="s">
        <v>977</v>
      </c>
    </row>
    <row r="549" spans="1:8" x14ac:dyDescent="0.2">
      <c r="A549" s="16" t="s">
        <v>891</v>
      </c>
      <c r="B549" s="10">
        <v>43556</v>
      </c>
      <c r="C549" s="11" t="s">
        <v>322</v>
      </c>
      <c r="D549" s="12">
        <v>346.28</v>
      </c>
      <c r="E549" s="13">
        <v>0.21</v>
      </c>
      <c r="F549" s="14">
        <v>418.99879999999996</v>
      </c>
      <c r="G549" s="17" t="s">
        <v>1</v>
      </c>
      <c r="H549" s="16" t="s">
        <v>976</v>
      </c>
    </row>
    <row r="550" spans="1:8" x14ac:dyDescent="0.2">
      <c r="A550" s="16" t="s">
        <v>891</v>
      </c>
      <c r="B550" s="10">
        <v>43566</v>
      </c>
      <c r="C550" s="11" t="s">
        <v>323</v>
      </c>
      <c r="D550" s="12">
        <v>24.79</v>
      </c>
      <c r="E550" s="13">
        <v>0.21</v>
      </c>
      <c r="F550" s="14">
        <v>29.995899999999999</v>
      </c>
      <c r="G550" s="17" t="s">
        <v>16</v>
      </c>
      <c r="H550" s="16" t="s">
        <v>963</v>
      </c>
    </row>
    <row r="551" spans="1:8" x14ac:dyDescent="0.2">
      <c r="A551" s="16" t="s">
        <v>891</v>
      </c>
      <c r="B551" s="10">
        <v>43570</v>
      </c>
      <c r="C551" s="11" t="s">
        <v>324</v>
      </c>
      <c r="D551" s="12">
        <v>110.74</v>
      </c>
      <c r="E551" s="13">
        <v>0.21</v>
      </c>
      <c r="F551" s="14">
        <v>133.99539999999999</v>
      </c>
      <c r="G551" s="17" t="s">
        <v>1</v>
      </c>
      <c r="H551" s="16" t="s">
        <v>962</v>
      </c>
    </row>
    <row r="552" spans="1:8" x14ac:dyDescent="0.2">
      <c r="A552" s="16" t="s">
        <v>891</v>
      </c>
      <c r="B552" s="10">
        <v>43587</v>
      </c>
      <c r="C552" s="11" t="s">
        <v>325</v>
      </c>
      <c r="D552" s="12">
        <v>262.54000000000002</v>
      </c>
      <c r="E552" s="13">
        <v>0.21</v>
      </c>
      <c r="F552" s="14">
        <v>317.67340000000002</v>
      </c>
      <c r="G552" s="17" t="s">
        <v>1</v>
      </c>
      <c r="H552" s="16" t="s">
        <v>976</v>
      </c>
    </row>
    <row r="553" spans="1:8" x14ac:dyDescent="0.2">
      <c r="A553" s="16" t="s">
        <v>891</v>
      </c>
      <c r="B553" s="10">
        <v>43609</v>
      </c>
      <c r="C553" s="11" t="s">
        <v>326</v>
      </c>
      <c r="D553" s="12">
        <v>24.75</v>
      </c>
      <c r="E553" s="13">
        <v>0.21</v>
      </c>
      <c r="F553" s="14">
        <v>29.947499999999998</v>
      </c>
      <c r="G553" s="17" t="s">
        <v>12</v>
      </c>
      <c r="H553" s="16" t="s">
        <v>941</v>
      </c>
    </row>
    <row r="554" spans="1:8" x14ac:dyDescent="0.2">
      <c r="A554" s="16" t="s">
        <v>891</v>
      </c>
      <c r="B554" s="10">
        <v>43609</v>
      </c>
      <c r="C554" s="11" t="s">
        <v>326</v>
      </c>
      <c r="D554" s="12">
        <v>424.94</v>
      </c>
      <c r="E554" s="13">
        <v>0.21</v>
      </c>
      <c r="F554" s="14">
        <v>514.17740000000003</v>
      </c>
      <c r="G554" s="17" t="s">
        <v>12</v>
      </c>
      <c r="H554" s="16" t="s">
        <v>976</v>
      </c>
    </row>
    <row r="555" spans="1:8" x14ac:dyDescent="0.2">
      <c r="A555" s="16" t="s">
        <v>327</v>
      </c>
      <c r="B555" s="10">
        <v>43559</v>
      </c>
      <c r="C555" s="11" t="s">
        <v>328</v>
      </c>
      <c r="D555" s="12">
        <v>652.5</v>
      </c>
      <c r="E555" s="13">
        <v>0.21</v>
      </c>
      <c r="F555" s="14">
        <v>789.52499999999998</v>
      </c>
      <c r="G555" s="17" t="s">
        <v>19</v>
      </c>
      <c r="H555" s="16" t="s">
        <v>969</v>
      </c>
    </row>
    <row r="556" spans="1:8" x14ac:dyDescent="0.2">
      <c r="A556" s="16" t="s">
        <v>892</v>
      </c>
      <c r="B556" s="10">
        <v>43496</v>
      </c>
      <c r="C556" s="11" t="s">
        <v>719</v>
      </c>
      <c r="D556" s="12">
        <v>557.5</v>
      </c>
      <c r="E556" s="13">
        <v>0.21</v>
      </c>
      <c r="F556" s="14">
        <v>674.57500000000005</v>
      </c>
      <c r="G556" s="17" t="s">
        <v>2</v>
      </c>
      <c r="H556" s="16" t="s">
        <v>944</v>
      </c>
    </row>
    <row r="557" spans="1:8" x14ac:dyDescent="0.2">
      <c r="A557" s="16" t="s">
        <v>892</v>
      </c>
      <c r="B557" s="10">
        <v>43549</v>
      </c>
      <c r="C557" s="11" t="s">
        <v>720</v>
      </c>
      <c r="D557" s="12">
        <v>371.9</v>
      </c>
      <c r="E557" s="13">
        <v>0.21</v>
      </c>
      <c r="F557" s="14">
        <v>449.99899999999997</v>
      </c>
      <c r="G557" s="17" t="s">
        <v>2</v>
      </c>
      <c r="H557" s="16" t="s">
        <v>944</v>
      </c>
    </row>
    <row r="558" spans="1:8" x14ac:dyDescent="0.2">
      <c r="A558" s="16" t="s">
        <v>892</v>
      </c>
      <c r="B558" s="10">
        <v>43571</v>
      </c>
      <c r="C558" s="11" t="s">
        <v>329</v>
      </c>
      <c r="D558" s="12">
        <v>1074.3800000000001</v>
      </c>
      <c r="E558" s="13">
        <v>0.21</v>
      </c>
      <c r="F558" s="14">
        <v>1299.9998000000001</v>
      </c>
      <c r="G558" s="17" t="s">
        <v>2</v>
      </c>
      <c r="H558" s="16" t="s">
        <v>944</v>
      </c>
    </row>
    <row r="559" spans="1:8" x14ac:dyDescent="0.2">
      <c r="A559" s="16" t="s">
        <v>892</v>
      </c>
      <c r="B559" s="10">
        <v>43616</v>
      </c>
      <c r="C559" s="11" t="s">
        <v>330</v>
      </c>
      <c r="D559" s="12">
        <v>743.8</v>
      </c>
      <c r="E559" s="13">
        <v>0.21</v>
      </c>
      <c r="F559" s="14">
        <v>899.99799999999993</v>
      </c>
      <c r="G559" s="17" t="s">
        <v>2</v>
      </c>
      <c r="H559" s="16" t="s">
        <v>944</v>
      </c>
    </row>
    <row r="560" spans="1:8" x14ac:dyDescent="0.2">
      <c r="A560" s="16" t="s">
        <v>892</v>
      </c>
      <c r="B560" s="10">
        <v>43619</v>
      </c>
      <c r="C560" s="11" t="s">
        <v>331</v>
      </c>
      <c r="D560" s="12">
        <v>39.67</v>
      </c>
      <c r="E560" s="13">
        <v>0.21</v>
      </c>
      <c r="F560" s="14">
        <v>48.000700000000002</v>
      </c>
      <c r="G560" s="17" t="s">
        <v>2</v>
      </c>
      <c r="H560" s="16" t="s">
        <v>963</v>
      </c>
    </row>
    <row r="561" spans="1:8" x14ac:dyDescent="0.2">
      <c r="A561" s="16" t="s">
        <v>893</v>
      </c>
      <c r="B561" s="25">
        <v>43514</v>
      </c>
      <c r="C561" s="11" t="s">
        <v>721</v>
      </c>
      <c r="D561" s="12">
        <v>815</v>
      </c>
      <c r="E561" s="13">
        <v>0.21</v>
      </c>
      <c r="F561" s="14">
        <v>986.15</v>
      </c>
      <c r="G561" s="17" t="s">
        <v>932</v>
      </c>
      <c r="H561" s="16" t="s">
        <v>965</v>
      </c>
    </row>
    <row r="562" spans="1:8" x14ac:dyDescent="0.2">
      <c r="A562" s="16" t="s">
        <v>893</v>
      </c>
      <c r="B562" s="10">
        <v>43552</v>
      </c>
      <c r="C562" s="11" t="s">
        <v>722</v>
      </c>
      <c r="D562" s="12">
        <v>116</v>
      </c>
      <c r="E562" s="13">
        <v>0.21</v>
      </c>
      <c r="F562" s="14">
        <v>140.36000000000001</v>
      </c>
      <c r="G562" s="17" t="s">
        <v>932</v>
      </c>
      <c r="H562" s="16" t="s">
        <v>936</v>
      </c>
    </row>
    <row r="563" spans="1:8" x14ac:dyDescent="0.2">
      <c r="A563" s="16" t="s">
        <v>893</v>
      </c>
      <c r="B563" s="10">
        <v>43629</v>
      </c>
      <c r="C563" s="11" t="s">
        <v>332</v>
      </c>
      <c r="D563" s="12">
        <v>345.84</v>
      </c>
      <c r="E563" s="13">
        <v>0.21</v>
      </c>
      <c r="F563" s="14">
        <v>418.46639999999996</v>
      </c>
      <c r="G563" s="17" t="s">
        <v>54</v>
      </c>
      <c r="H563" s="16" t="s">
        <v>965</v>
      </c>
    </row>
    <row r="564" spans="1:8" x14ac:dyDescent="0.2">
      <c r="A564" s="16" t="s">
        <v>894</v>
      </c>
      <c r="B564" s="10">
        <v>43472</v>
      </c>
      <c r="C564" s="11" t="s">
        <v>723</v>
      </c>
      <c r="D564" s="12">
        <v>44.76</v>
      </c>
      <c r="E564" s="13">
        <v>0.04</v>
      </c>
      <c r="F564" s="14">
        <v>46.550399999999996</v>
      </c>
      <c r="G564" s="17" t="s">
        <v>2</v>
      </c>
      <c r="H564" s="16" t="s">
        <v>935</v>
      </c>
    </row>
    <row r="565" spans="1:8" x14ac:dyDescent="0.2">
      <c r="A565" s="16" t="s">
        <v>894</v>
      </c>
      <c r="B565" s="10">
        <v>43476</v>
      </c>
      <c r="C565" s="11" t="s">
        <v>724</v>
      </c>
      <c r="D565" s="12">
        <v>91.35</v>
      </c>
      <c r="E565" s="13">
        <v>0.04</v>
      </c>
      <c r="F565" s="14">
        <v>95.003999999999991</v>
      </c>
      <c r="G565" s="17" t="s">
        <v>2</v>
      </c>
      <c r="H565" s="16" t="s">
        <v>935</v>
      </c>
    </row>
    <row r="566" spans="1:8" x14ac:dyDescent="0.2">
      <c r="A566" s="16" t="s">
        <v>894</v>
      </c>
      <c r="B566" s="10">
        <v>43481</v>
      </c>
      <c r="C566" s="11" t="s">
        <v>725</v>
      </c>
      <c r="D566" s="12">
        <v>36.71</v>
      </c>
      <c r="E566" s="13">
        <v>0.04</v>
      </c>
      <c r="F566" s="14">
        <v>38.178400000000003</v>
      </c>
      <c r="G566" s="17" t="s">
        <v>2</v>
      </c>
      <c r="H566" s="16" t="s">
        <v>935</v>
      </c>
    </row>
    <row r="567" spans="1:8" x14ac:dyDescent="0.2">
      <c r="A567" s="16" t="s">
        <v>894</v>
      </c>
      <c r="B567" s="10">
        <v>43616</v>
      </c>
      <c r="C567" s="11" t="s">
        <v>333</v>
      </c>
      <c r="D567" s="12">
        <v>154.38</v>
      </c>
      <c r="E567" s="13">
        <v>0.04</v>
      </c>
      <c r="F567" s="14">
        <v>160.55519999999999</v>
      </c>
      <c r="G567" s="17" t="s">
        <v>2</v>
      </c>
      <c r="H567" s="16" t="s">
        <v>935</v>
      </c>
    </row>
    <row r="568" spans="1:8" x14ac:dyDescent="0.2">
      <c r="A568" s="16" t="s">
        <v>894</v>
      </c>
      <c r="B568" s="10">
        <v>43629</v>
      </c>
      <c r="C568" s="11" t="s">
        <v>334</v>
      </c>
      <c r="D568" s="12">
        <v>40.369999999999997</v>
      </c>
      <c r="E568" s="13">
        <v>0.04</v>
      </c>
      <c r="F568" s="14">
        <v>41.9848</v>
      </c>
      <c r="G568" s="17" t="s">
        <v>2</v>
      </c>
      <c r="H568" s="16" t="s">
        <v>935</v>
      </c>
    </row>
    <row r="569" spans="1:8" x14ac:dyDescent="0.2">
      <c r="A569" s="16" t="s">
        <v>895</v>
      </c>
      <c r="B569" s="10">
        <v>43612</v>
      </c>
      <c r="C569" s="11" t="s">
        <v>335</v>
      </c>
      <c r="D569" s="12">
        <v>300</v>
      </c>
      <c r="E569" s="13">
        <v>0.21</v>
      </c>
      <c r="F569" s="14">
        <v>363</v>
      </c>
      <c r="G569" s="17" t="s">
        <v>6</v>
      </c>
      <c r="H569" s="16" t="s">
        <v>968</v>
      </c>
    </row>
    <row r="570" spans="1:8" x14ac:dyDescent="0.2">
      <c r="A570" s="17" t="s">
        <v>896</v>
      </c>
      <c r="B570" s="10">
        <v>43504</v>
      </c>
      <c r="C570" s="11" t="s">
        <v>726</v>
      </c>
      <c r="D570" s="12">
        <v>439.08</v>
      </c>
      <c r="E570" s="13">
        <v>0.21</v>
      </c>
      <c r="F570" s="14">
        <v>531.28679999999997</v>
      </c>
      <c r="G570" s="17" t="s">
        <v>2</v>
      </c>
      <c r="H570" s="16" t="s">
        <v>964</v>
      </c>
    </row>
    <row r="571" spans="1:8" x14ac:dyDescent="0.2">
      <c r="A571" s="16" t="s">
        <v>897</v>
      </c>
      <c r="B571" s="10">
        <v>43630</v>
      </c>
      <c r="C571" s="11" t="s">
        <v>336</v>
      </c>
      <c r="D571" s="12">
        <v>247.5</v>
      </c>
      <c r="E571" s="13">
        <v>0.21</v>
      </c>
      <c r="F571" s="14">
        <v>299.47500000000002</v>
      </c>
      <c r="G571" s="17" t="s">
        <v>22</v>
      </c>
      <c r="H571" s="16" t="s">
        <v>966</v>
      </c>
    </row>
    <row r="572" spans="1:8" x14ac:dyDescent="0.2">
      <c r="A572" s="16" t="s">
        <v>337</v>
      </c>
      <c r="B572" s="10">
        <v>43588</v>
      </c>
      <c r="C572" s="11" t="s">
        <v>338</v>
      </c>
      <c r="D572" s="12">
        <v>90</v>
      </c>
      <c r="E572" s="13">
        <v>0.21</v>
      </c>
      <c r="F572" s="14">
        <v>108.9</v>
      </c>
      <c r="G572" s="17" t="s">
        <v>4</v>
      </c>
      <c r="H572" s="16" t="s">
        <v>937</v>
      </c>
    </row>
    <row r="573" spans="1:8" x14ac:dyDescent="0.2">
      <c r="A573" s="16" t="s">
        <v>898</v>
      </c>
      <c r="B573" s="10">
        <v>43536</v>
      </c>
      <c r="C573" s="11" t="s">
        <v>727</v>
      </c>
      <c r="D573" s="12">
        <v>1368</v>
      </c>
      <c r="E573" s="13">
        <v>0.21</v>
      </c>
      <c r="F573" s="14">
        <v>1655.28</v>
      </c>
      <c r="G573" s="17" t="s">
        <v>932</v>
      </c>
      <c r="H573" s="16" t="s">
        <v>949</v>
      </c>
    </row>
    <row r="574" spans="1:8" x14ac:dyDescent="0.2">
      <c r="A574" s="16" t="s">
        <v>898</v>
      </c>
      <c r="B574" s="10">
        <v>43536</v>
      </c>
      <c r="C574" s="11" t="s">
        <v>728</v>
      </c>
      <c r="D574" s="12">
        <v>3192</v>
      </c>
      <c r="E574" s="13">
        <v>0.21</v>
      </c>
      <c r="F574" s="14">
        <v>3862.3199999999997</v>
      </c>
      <c r="G574" s="17" t="s">
        <v>932</v>
      </c>
      <c r="H574" s="16" t="s">
        <v>949</v>
      </c>
    </row>
    <row r="575" spans="1:8" x14ac:dyDescent="0.2">
      <c r="A575" s="16" t="s">
        <v>899</v>
      </c>
      <c r="B575" s="10">
        <v>43497</v>
      </c>
      <c r="C575" s="11" t="s">
        <v>729</v>
      </c>
      <c r="D575" s="12">
        <v>692.69</v>
      </c>
      <c r="E575" s="13">
        <v>0.21</v>
      </c>
      <c r="F575" s="14">
        <v>838.1549</v>
      </c>
      <c r="G575" s="15" t="s">
        <v>1</v>
      </c>
      <c r="H575" s="16" t="s">
        <v>990</v>
      </c>
    </row>
    <row r="576" spans="1:8" x14ac:dyDescent="0.2">
      <c r="A576" s="16" t="s">
        <v>899</v>
      </c>
      <c r="B576" s="10">
        <v>43578</v>
      </c>
      <c r="C576" s="11" t="s">
        <v>339</v>
      </c>
      <c r="D576" s="12">
        <v>-75.62</v>
      </c>
      <c r="E576" s="13">
        <v>0</v>
      </c>
      <c r="F576" s="14">
        <v>-75.62</v>
      </c>
      <c r="G576" s="17" t="s">
        <v>1</v>
      </c>
      <c r="H576" s="16" t="s">
        <v>990</v>
      </c>
    </row>
    <row r="577" spans="1:8" x14ac:dyDescent="0.2">
      <c r="A577" s="16" t="s">
        <v>899</v>
      </c>
      <c r="B577" s="10">
        <v>43586</v>
      </c>
      <c r="C577" s="11" t="s">
        <v>340</v>
      </c>
      <c r="D577" s="12">
        <v>521.04</v>
      </c>
      <c r="E577" s="13">
        <v>0.21</v>
      </c>
      <c r="F577" s="14">
        <v>630.45839999999998</v>
      </c>
      <c r="G577" s="17" t="s">
        <v>1</v>
      </c>
      <c r="H577" s="16" t="s">
        <v>990</v>
      </c>
    </row>
    <row r="578" spans="1:8" x14ac:dyDescent="0.2">
      <c r="A578" s="16" t="s">
        <v>899</v>
      </c>
      <c r="B578" s="10">
        <v>43586</v>
      </c>
      <c r="C578" s="11" t="s">
        <v>341</v>
      </c>
      <c r="D578" s="12">
        <v>692.69</v>
      </c>
      <c r="E578" s="13">
        <v>0.21</v>
      </c>
      <c r="F578" s="14">
        <v>838.1549</v>
      </c>
      <c r="G578" s="17" t="s">
        <v>1</v>
      </c>
      <c r="H578" s="16" t="s">
        <v>990</v>
      </c>
    </row>
    <row r="579" spans="1:8" x14ac:dyDescent="0.2">
      <c r="A579" s="16" t="s">
        <v>899</v>
      </c>
      <c r="B579" s="10">
        <v>43622</v>
      </c>
      <c r="C579" s="11" t="s">
        <v>342</v>
      </c>
      <c r="D579" s="12">
        <v>436</v>
      </c>
      <c r="E579" s="13">
        <v>0</v>
      </c>
      <c r="F579" s="14">
        <v>436</v>
      </c>
      <c r="G579" s="17" t="s">
        <v>1</v>
      </c>
      <c r="H579" s="16" t="s">
        <v>967</v>
      </c>
    </row>
    <row r="580" spans="1:8" x14ac:dyDescent="0.2">
      <c r="A580" s="16" t="s">
        <v>900</v>
      </c>
      <c r="B580" s="10">
        <v>43607</v>
      </c>
      <c r="C580" s="11" t="s">
        <v>343</v>
      </c>
      <c r="D580" s="12">
        <v>1056</v>
      </c>
      <c r="E580" s="13">
        <v>0.21</v>
      </c>
      <c r="F580" s="14">
        <v>1277.76</v>
      </c>
      <c r="G580" s="17" t="s">
        <v>6</v>
      </c>
      <c r="H580" s="16" t="s">
        <v>968</v>
      </c>
    </row>
    <row r="581" spans="1:8" x14ac:dyDescent="0.2">
      <c r="A581" s="16" t="s">
        <v>901</v>
      </c>
      <c r="B581" s="10">
        <v>43496</v>
      </c>
      <c r="C581" s="11" t="s">
        <v>730</v>
      </c>
      <c r="D581" s="12">
        <v>54.23</v>
      </c>
      <c r="E581" s="13">
        <v>0.1</v>
      </c>
      <c r="F581" s="14">
        <v>59.652999999999999</v>
      </c>
      <c r="G581" s="17" t="s">
        <v>3</v>
      </c>
      <c r="H581" s="16" t="s">
        <v>940</v>
      </c>
    </row>
    <row r="582" spans="1:8" x14ac:dyDescent="0.2">
      <c r="A582" s="16" t="s">
        <v>901</v>
      </c>
      <c r="B582" s="10">
        <v>43501</v>
      </c>
      <c r="C582" s="11" t="s">
        <v>731</v>
      </c>
      <c r="D582" s="12">
        <v>34.950000000000003</v>
      </c>
      <c r="E582" s="13">
        <v>0.1</v>
      </c>
      <c r="F582" s="14">
        <v>38.445</v>
      </c>
      <c r="G582" s="17" t="s">
        <v>3</v>
      </c>
      <c r="H582" s="16" t="s">
        <v>940</v>
      </c>
    </row>
    <row r="583" spans="1:8" x14ac:dyDescent="0.2">
      <c r="A583" s="16" t="s">
        <v>901</v>
      </c>
      <c r="B583" s="10">
        <v>43567</v>
      </c>
      <c r="C583" s="11" t="s">
        <v>344</v>
      </c>
      <c r="D583" s="12">
        <v>17.73</v>
      </c>
      <c r="E583" s="13">
        <v>0.1</v>
      </c>
      <c r="F583" s="14">
        <v>19.503</v>
      </c>
      <c r="G583" s="17" t="s">
        <v>3</v>
      </c>
      <c r="H583" s="16" t="s">
        <v>940</v>
      </c>
    </row>
    <row r="584" spans="1:8" x14ac:dyDescent="0.2">
      <c r="A584" s="16" t="s">
        <v>901</v>
      </c>
      <c r="B584" s="10">
        <v>43616</v>
      </c>
      <c r="C584" s="11" t="s">
        <v>345</v>
      </c>
      <c r="D584" s="12">
        <v>23.14</v>
      </c>
      <c r="E584" s="13">
        <v>0.1</v>
      </c>
      <c r="F584" s="14">
        <v>25.454000000000001</v>
      </c>
      <c r="G584" s="17" t="s">
        <v>3</v>
      </c>
      <c r="H584" s="16" t="s">
        <v>940</v>
      </c>
    </row>
    <row r="585" spans="1:8" x14ac:dyDescent="0.2">
      <c r="A585" s="16" t="s">
        <v>732</v>
      </c>
      <c r="B585" s="10">
        <v>43496</v>
      </c>
      <c r="C585" s="11" t="s">
        <v>733</v>
      </c>
      <c r="D585" s="12">
        <v>1758</v>
      </c>
      <c r="E585" s="13">
        <v>0.1</v>
      </c>
      <c r="F585" s="14">
        <v>1933.8</v>
      </c>
      <c r="G585" s="17" t="s">
        <v>925</v>
      </c>
      <c r="H585" s="16" t="s">
        <v>939</v>
      </c>
    </row>
    <row r="586" spans="1:8" x14ac:dyDescent="0.2">
      <c r="A586" s="16" t="s">
        <v>732</v>
      </c>
      <c r="B586" s="10">
        <v>43535</v>
      </c>
      <c r="C586" s="11" t="s">
        <v>734</v>
      </c>
      <c r="D586" s="12">
        <v>600</v>
      </c>
      <c r="E586" s="13">
        <v>0.1</v>
      </c>
      <c r="F586" s="14">
        <v>660</v>
      </c>
      <c r="G586" s="17" t="s">
        <v>925</v>
      </c>
      <c r="H586" s="16" t="s">
        <v>939</v>
      </c>
    </row>
    <row r="587" spans="1:8" x14ac:dyDescent="0.2">
      <c r="A587" s="16" t="s">
        <v>902</v>
      </c>
      <c r="B587" s="10">
        <v>43486</v>
      </c>
      <c r="C587" s="11" t="s">
        <v>735</v>
      </c>
      <c r="D587" s="12">
        <v>66</v>
      </c>
      <c r="E587" s="13">
        <v>0.21</v>
      </c>
      <c r="F587" s="14">
        <v>79.86</v>
      </c>
      <c r="G587" s="17" t="s">
        <v>932</v>
      </c>
      <c r="H587" s="16" t="s">
        <v>966</v>
      </c>
    </row>
    <row r="588" spans="1:8" x14ac:dyDescent="0.2">
      <c r="A588" s="16" t="s">
        <v>902</v>
      </c>
      <c r="B588" s="10">
        <v>43522</v>
      </c>
      <c r="C588" s="11" t="s">
        <v>736</v>
      </c>
      <c r="D588" s="12">
        <v>190</v>
      </c>
      <c r="E588" s="13">
        <v>0.21</v>
      </c>
      <c r="F588" s="14">
        <v>229.9</v>
      </c>
      <c r="G588" s="17" t="s">
        <v>2</v>
      </c>
      <c r="H588" s="16" t="s">
        <v>966</v>
      </c>
    </row>
    <row r="589" spans="1:8" x14ac:dyDescent="0.2">
      <c r="A589" s="16" t="s">
        <v>902</v>
      </c>
      <c r="B589" s="10">
        <v>43551</v>
      </c>
      <c r="C589" s="11" t="s">
        <v>737</v>
      </c>
      <c r="D589" s="12">
        <v>58</v>
      </c>
      <c r="E589" s="13">
        <v>0.21</v>
      </c>
      <c r="F589" s="14">
        <v>70.180000000000007</v>
      </c>
      <c r="G589" s="17" t="s">
        <v>2</v>
      </c>
      <c r="H589" s="16" t="s">
        <v>966</v>
      </c>
    </row>
    <row r="590" spans="1:8" x14ac:dyDescent="0.2">
      <c r="A590" s="16" t="s">
        <v>902</v>
      </c>
      <c r="B590" s="10">
        <v>43551</v>
      </c>
      <c r="C590" s="11" t="s">
        <v>738</v>
      </c>
      <c r="D590" s="12">
        <v>192</v>
      </c>
      <c r="E590" s="13">
        <v>0.21</v>
      </c>
      <c r="F590" s="14">
        <v>232.32</v>
      </c>
      <c r="G590" s="17" t="s">
        <v>2</v>
      </c>
      <c r="H590" s="16" t="s">
        <v>966</v>
      </c>
    </row>
    <row r="591" spans="1:8" x14ac:dyDescent="0.2">
      <c r="A591" s="16" t="s">
        <v>902</v>
      </c>
      <c r="B591" s="23">
        <v>43580</v>
      </c>
      <c r="C591" s="24" t="s">
        <v>346</v>
      </c>
      <c r="D591" s="18">
        <v>126.1</v>
      </c>
      <c r="E591" s="19">
        <v>0.21</v>
      </c>
      <c r="F591" s="20">
        <v>152.58099999999999</v>
      </c>
      <c r="G591" s="21" t="s">
        <v>19</v>
      </c>
      <c r="H591" s="16" t="s">
        <v>966</v>
      </c>
    </row>
    <row r="592" spans="1:8" x14ac:dyDescent="0.2">
      <c r="A592" s="16" t="s">
        <v>902</v>
      </c>
      <c r="B592" s="23">
        <v>43600</v>
      </c>
      <c r="C592" s="24" t="s">
        <v>347</v>
      </c>
      <c r="D592" s="18">
        <v>146</v>
      </c>
      <c r="E592" s="19">
        <v>0.21</v>
      </c>
      <c r="F592" s="20">
        <v>176.66</v>
      </c>
      <c r="G592" s="21" t="s">
        <v>2</v>
      </c>
      <c r="H592" s="16" t="s">
        <v>966</v>
      </c>
    </row>
    <row r="593" spans="1:8" x14ac:dyDescent="0.2">
      <c r="A593" s="16" t="s">
        <v>902</v>
      </c>
      <c r="B593" s="23">
        <v>43601</v>
      </c>
      <c r="C593" s="24" t="s">
        <v>348</v>
      </c>
      <c r="D593" s="18">
        <v>146</v>
      </c>
      <c r="E593" s="19">
        <v>0.21</v>
      </c>
      <c r="F593" s="20">
        <v>176.66</v>
      </c>
      <c r="G593" s="21" t="s">
        <v>2</v>
      </c>
      <c r="H593" s="16" t="s">
        <v>966</v>
      </c>
    </row>
    <row r="594" spans="1:8" x14ac:dyDescent="0.2">
      <c r="A594" s="16" t="s">
        <v>902</v>
      </c>
      <c r="B594" s="23">
        <v>43615</v>
      </c>
      <c r="C594" s="24" t="s">
        <v>349</v>
      </c>
      <c r="D594" s="18">
        <v>3672</v>
      </c>
      <c r="E594" s="19">
        <v>0.21</v>
      </c>
      <c r="F594" s="20">
        <v>4443.12</v>
      </c>
      <c r="G594" s="21" t="s">
        <v>2</v>
      </c>
      <c r="H594" s="16" t="s">
        <v>966</v>
      </c>
    </row>
    <row r="595" spans="1:8" x14ac:dyDescent="0.2">
      <c r="A595" s="16" t="s">
        <v>902</v>
      </c>
      <c r="B595" s="23">
        <v>43616</v>
      </c>
      <c r="C595" s="24" t="s">
        <v>350</v>
      </c>
      <c r="D595" s="18">
        <v>86</v>
      </c>
      <c r="E595" s="19">
        <v>0.21</v>
      </c>
      <c r="F595" s="20">
        <v>104.06</v>
      </c>
      <c r="G595" s="21" t="s">
        <v>2</v>
      </c>
      <c r="H595" s="16" t="s">
        <v>966</v>
      </c>
    </row>
    <row r="596" spans="1:8" x14ac:dyDescent="0.2">
      <c r="A596" s="16" t="s">
        <v>902</v>
      </c>
      <c r="B596" s="23">
        <v>43616</v>
      </c>
      <c r="C596" s="24" t="s">
        <v>351</v>
      </c>
      <c r="D596" s="18">
        <v>86</v>
      </c>
      <c r="E596" s="19">
        <v>0.21</v>
      </c>
      <c r="F596" s="20">
        <v>104.06</v>
      </c>
      <c r="G596" s="21" t="s">
        <v>2</v>
      </c>
      <c r="H596" s="16" t="s">
        <v>966</v>
      </c>
    </row>
    <row r="597" spans="1:8" x14ac:dyDescent="0.2">
      <c r="A597" s="16" t="s">
        <v>902</v>
      </c>
      <c r="B597" s="23">
        <v>43621</v>
      </c>
      <c r="C597" s="24" t="s">
        <v>352</v>
      </c>
      <c r="D597" s="18">
        <v>302.3</v>
      </c>
      <c r="E597" s="19">
        <v>0.21</v>
      </c>
      <c r="F597" s="20">
        <v>365.78300000000002</v>
      </c>
      <c r="G597" s="21" t="s">
        <v>2</v>
      </c>
      <c r="H597" s="16" t="s">
        <v>966</v>
      </c>
    </row>
    <row r="598" spans="1:8" x14ac:dyDescent="0.2">
      <c r="A598" s="16" t="s">
        <v>902</v>
      </c>
      <c r="B598" s="23">
        <v>43641</v>
      </c>
      <c r="C598" s="24" t="s">
        <v>353</v>
      </c>
      <c r="D598" s="18">
        <v>1165</v>
      </c>
      <c r="E598" s="19">
        <v>0.04</v>
      </c>
      <c r="F598" s="20">
        <v>1211.5999999999999</v>
      </c>
      <c r="G598" s="21" t="s">
        <v>4</v>
      </c>
      <c r="H598" s="16" t="s">
        <v>966</v>
      </c>
    </row>
    <row r="599" spans="1:8" x14ac:dyDescent="0.2">
      <c r="A599" s="16" t="s">
        <v>35</v>
      </c>
      <c r="B599" s="10">
        <v>43479</v>
      </c>
      <c r="C599" s="11" t="s">
        <v>739</v>
      </c>
      <c r="D599" s="12">
        <v>11.73</v>
      </c>
      <c r="E599" s="13">
        <v>0.21</v>
      </c>
      <c r="F599" s="14">
        <v>14.193300000000001</v>
      </c>
      <c r="G599" s="17" t="s">
        <v>932</v>
      </c>
      <c r="H599" s="16" t="s">
        <v>946</v>
      </c>
    </row>
    <row r="600" spans="1:8" x14ac:dyDescent="0.2">
      <c r="A600" s="16" t="s">
        <v>35</v>
      </c>
      <c r="B600" s="10">
        <v>43587</v>
      </c>
      <c r="C600" s="11" t="s">
        <v>354</v>
      </c>
      <c r="D600" s="12">
        <v>47.82</v>
      </c>
      <c r="E600" s="13">
        <v>0.21</v>
      </c>
      <c r="F600" s="14">
        <v>57.862200000000001</v>
      </c>
      <c r="G600" s="17" t="s">
        <v>54</v>
      </c>
      <c r="H600" s="16" t="s">
        <v>946</v>
      </c>
    </row>
    <row r="601" spans="1:8" x14ac:dyDescent="0.2">
      <c r="A601" s="17" t="s">
        <v>903</v>
      </c>
      <c r="B601" s="10">
        <v>43551</v>
      </c>
      <c r="C601" s="11" t="s">
        <v>740</v>
      </c>
      <c r="D601" s="12">
        <v>272.86</v>
      </c>
      <c r="E601" s="13">
        <v>0.1</v>
      </c>
      <c r="F601" s="14">
        <v>300.14600000000002</v>
      </c>
      <c r="G601" s="15" t="s">
        <v>1</v>
      </c>
      <c r="H601" s="16" t="s">
        <v>939</v>
      </c>
    </row>
    <row r="602" spans="1:8" x14ac:dyDescent="0.2">
      <c r="A602" s="16" t="s">
        <v>904</v>
      </c>
      <c r="B602" s="10">
        <v>43482</v>
      </c>
      <c r="C602" s="11" t="s">
        <v>741</v>
      </c>
      <c r="D602" s="12">
        <v>44.91</v>
      </c>
      <c r="E602" s="13">
        <v>0.21</v>
      </c>
      <c r="F602" s="14">
        <v>54.341099999999997</v>
      </c>
      <c r="G602" s="17" t="s">
        <v>26</v>
      </c>
      <c r="H602" s="16" t="s">
        <v>946</v>
      </c>
    </row>
    <row r="603" spans="1:8" x14ac:dyDescent="0.2">
      <c r="A603" s="16" t="s">
        <v>904</v>
      </c>
      <c r="B603" s="10">
        <v>43482</v>
      </c>
      <c r="C603" s="11" t="s">
        <v>741</v>
      </c>
      <c r="D603" s="12">
        <v>24.31</v>
      </c>
      <c r="E603" s="13">
        <v>0.21</v>
      </c>
      <c r="F603" s="14">
        <v>29.415099999999999</v>
      </c>
      <c r="G603" s="15" t="s">
        <v>1</v>
      </c>
      <c r="H603" s="16" t="s">
        <v>946</v>
      </c>
    </row>
    <row r="604" spans="1:8" x14ac:dyDescent="0.2">
      <c r="A604" s="16" t="s">
        <v>904</v>
      </c>
      <c r="B604" s="10">
        <v>43482</v>
      </c>
      <c r="C604" s="11" t="s">
        <v>741</v>
      </c>
      <c r="D604" s="12">
        <v>80.884</v>
      </c>
      <c r="E604" s="13">
        <v>0.21</v>
      </c>
      <c r="F604" s="14">
        <v>97.869640000000004</v>
      </c>
      <c r="G604" s="17" t="s">
        <v>2</v>
      </c>
      <c r="H604" s="16" t="s">
        <v>946</v>
      </c>
    </row>
    <row r="605" spans="1:8" x14ac:dyDescent="0.2">
      <c r="A605" s="16" t="s">
        <v>904</v>
      </c>
      <c r="B605" s="10">
        <v>43482</v>
      </c>
      <c r="C605" s="11" t="s">
        <v>741</v>
      </c>
      <c r="D605" s="12">
        <v>8.5500000000000007E-2</v>
      </c>
      <c r="E605" s="13">
        <v>0.21</v>
      </c>
      <c r="F605" s="14">
        <v>0.10345500000000001</v>
      </c>
      <c r="G605" s="17" t="s">
        <v>925</v>
      </c>
      <c r="H605" s="16" t="s">
        <v>946</v>
      </c>
    </row>
    <row r="606" spans="1:8" x14ac:dyDescent="0.2">
      <c r="A606" s="16" t="s">
        <v>904</v>
      </c>
      <c r="B606" s="10">
        <v>43562</v>
      </c>
      <c r="C606" s="11" t="s">
        <v>355</v>
      </c>
      <c r="D606" s="12">
        <v>40.520000000000003</v>
      </c>
      <c r="E606" s="13">
        <v>0.21</v>
      </c>
      <c r="F606" s="14">
        <v>49.029200000000003</v>
      </c>
      <c r="G606" s="17" t="s">
        <v>26</v>
      </c>
      <c r="H606" s="16" t="s">
        <v>946</v>
      </c>
    </row>
    <row r="607" spans="1:8" x14ac:dyDescent="0.2">
      <c r="A607" s="16" t="s">
        <v>904</v>
      </c>
      <c r="B607" s="10">
        <v>43562</v>
      </c>
      <c r="C607" s="11" t="s">
        <v>355</v>
      </c>
      <c r="D607" s="12">
        <v>21.26</v>
      </c>
      <c r="E607" s="13">
        <v>0.21</v>
      </c>
      <c r="F607" s="14">
        <v>25.724600000000002</v>
      </c>
      <c r="G607" s="17" t="s">
        <v>1</v>
      </c>
      <c r="H607" s="16" t="s">
        <v>946</v>
      </c>
    </row>
    <row r="608" spans="1:8" x14ac:dyDescent="0.2">
      <c r="A608" s="16" t="s">
        <v>904</v>
      </c>
      <c r="B608" s="10">
        <v>43562</v>
      </c>
      <c r="C608" s="11" t="s">
        <v>355</v>
      </c>
      <c r="D608" s="12">
        <v>46.494999999999997</v>
      </c>
      <c r="E608" s="13">
        <v>0.21</v>
      </c>
      <c r="F608" s="14">
        <v>56.258949999999999</v>
      </c>
      <c r="G608" s="17" t="s">
        <v>2</v>
      </c>
      <c r="H608" s="16" t="s">
        <v>946</v>
      </c>
    </row>
    <row r="609" spans="1:8" x14ac:dyDescent="0.2">
      <c r="A609" s="16" t="s">
        <v>904</v>
      </c>
      <c r="B609" s="10">
        <v>43562</v>
      </c>
      <c r="C609" s="11" t="s">
        <v>355</v>
      </c>
      <c r="D609" s="12">
        <v>3.48</v>
      </c>
      <c r="E609" s="13">
        <v>0.21</v>
      </c>
      <c r="F609" s="14">
        <v>4.2107999999999999</v>
      </c>
      <c r="G609" s="17" t="s">
        <v>6</v>
      </c>
      <c r="H609" s="16" t="s">
        <v>946</v>
      </c>
    </row>
    <row r="610" spans="1:8" x14ac:dyDescent="0.2">
      <c r="A610" s="16" t="s">
        <v>356</v>
      </c>
      <c r="B610" s="10">
        <v>43642</v>
      </c>
      <c r="C610" s="11" t="s">
        <v>357</v>
      </c>
      <c r="D610" s="12">
        <v>226.4</v>
      </c>
      <c r="E610" s="13">
        <v>0.21</v>
      </c>
      <c r="F610" s="14">
        <v>273.94400000000002</v>
      </c>
      <c r="G610" s="17" t="s">
        <v>6</v>
      </c>
      <c r="H610" s="16" t="s">
        <v>937</v>
      </c>
    </row>
    <row r="611" spans="1:8" x14ac:dyDescent="0.2">
      <c r="A611" s="16" t="s">
        <v>905</v>
      </c>
      <c r="B611" s="10">
        <v>43497</v>
      </c>
      <c r="C611" s="11" t="s">
        <v>742</v>
      </c>
      <c r="D611" s="12">
        <v>1904</v>
      </c>
      <c r="E611" s="13">
        <v>0.21</v>
      </c>
      <c r="F611" s="14">
        <v>2303.84</v>
      </c>
      <c r="G611" s="17" t="s">
        <v>31</v>
      </c>
      <c r="H611" s="16" t="s">
        <v>956</v>
      </c>
    </row>
    <row r="612" spans="1:8" x14ac:dyDescent="0.2">
      <c r="A612" s="16" t="s">
        <v>905</v>
      </c>
      <c r="B612" s="10">
        <v>43508</v>
      </c>
      <c r="C612" s="11" t="s">
        <v>661</v>
      </c>
      <c r="D612" s="12">
        <v>460</v>
      </c>
      <c r="E612" s="13">
        <v>0.21</v>
      </c>
      <c r="F612" s="14">
        <v>556.6</v>
      </c>
      <c r="G612" s="17" t="s">
        <v>11</v>
      </c>
      <c r="H612" s="16" t="s">
        <v>956</v>
      </c>
    </row>
    <row r="613" spans="1:8" x14ac:dyDescent="0.2">
      <c r="A613" s="16" t="s">
        <v>905</v>
      </c>
      <c r="B613" s="10">
        <v>43594</v>
      </c>
      <c r="C613" s="11" t="s">
        <v>358</v>
      </c>
      <c r="D613" s="12">
        <v>5925.05</v>
      </c>
      <c r="E613" s="13">
        <v>0.21</v>
      </c>
      <c r="F613" s="14">
        <v>7169.3105000000005</v>
      </c>
      <c r="G613" s="17" t="s">
        <v>31</v>
      </c>
      <c r="H613" s="16" t="s">
        <v>956</v>
      </c>
    </row>
    <row r="614" spans="1:8" x14ac:dyDescent="0.2">
      <c r="A614" s="16" t="s">
        <v>905</v>
      </c>
      <c r="B614" s="23">
        <v>43643</v>
      </c>
      <c r="C614" s="24" t="s">
        <v>359</v>
      </c>
      <c r="D614" s="18">
        <v>985</v>
      </c>
      <c r="E614" s="19">
        <v>0.21</v>
      </c>
      <c r="F614" s="20">
        <v>1191.8499999999999</v>
      </c>
      <c r="G614" s="21" t="s">
        <v>6</v>
      </c>
      <c r="H614" s="22" t="s">
        <v>991</v>
      </c>
    </row>
    <row r="615" spans="1:8" x14ac:dyDescent="0.2">
      <c r="A615" s="16" t="s">
        <v>906</v>
      </c>
      <c r="B615" s="10">
        <v>43466</v>
      </c>
      <c r="C615" s="11" t="s">
        <v>743</v>
      </c>
      <c r="D615" s="12">
        <v>350.51</v>
      </c>
      <c r="E615" s="13">
        <v>0.21</v>
      </c>
      <c r="F615" s="14">
        <v>424.11709999999999</v>
      </c>
      <c r="G615" s="17" t="s">
        <v>1</v>
      </c>
      <c r="H615" s="16" t="s">
        <v>992</v>
      </c>
    </row>
    <row r="616" spans="1:8" x14ac:dyDescent="0.2">
      <c r="A616" s="16" t="s">
        <v>744</v>
      </c>
      <c r="B616" s="10">
        <v>43546</v>
      </c>
      <c r="C616" s="11" t="s">
        <v>745</v>
      </c>
      <c r="D616" s="12">
        <f>1799.73+521.48</f>
        <v>2321.21</v>
      </c>
      <c r="E616" s="13">
        <v>0</v>
      </c>
      <c r="F616" s="14">
        <f>1799.73+521.48</f>
        <v>2321.21</v>
      </c>
      <c r="G616" s="17" t="s">
        <v>1</v>
      </c>
      <c r="H616" s="16" t="s">
        <v>942</v>
      </c>
    </row>
    <row r="617" spans="1:8" x14ac:dyDescent="0.2">
      <c r="A617" s="16" t="s">
        <v>744</v>
      </c>
      <c r="B617" s="10">
        <v>43547</v>
      </c>
      <c r="C617" s="11" t="s">
        <v>746</v>
      </c>
      <c r="D617" s="12">
        <v>1516.53</v>
      </c>
      <c r="E617" s="13">
        <v>0</v>
      </c>
      <c r="F617" s="14">
        <v>1516.53</v>
      </c>
      <c r="G617" s="15" t="s">
        <v>1</v>
      </c>
      <c r="H617" s="16" t="s">
        <v>942</v>
      </c>
    </row>
    <row r="618" spans="1:8" x14ac:dyDescent="0.2">
      <c r="A618" s="16" t="s">
        <v>907</v>
      </c>
      <c r="B618" s="10">
        <v>43466</v>
      </c>
      <c r="C618" s="11" t="s">
        <v>747</v>
      </c>
      <c r="D618" s="12">
        <v>608</v>
      </c>
      <c r="E618" s="13">
        <v>0.21</v>
      </c>
      <c r="F618" s="14">
        <v>735.68</v>
      </c>
      <c r="G618" s="17" t="s">
        <v>925</v>
      </c>
      <c r="H618" s="16" t="s">
        <v>937</v>
      </c>
    </row>
    <row r="619" spans="1:8" x14ac:dyDescent="0.2">
      <c r="A619" s="16" t="s">
        <v>907</v>
      </c>
      <c r="B619" s="10">
        <v>43467</v>
      </c>
      <c r="C619" s="11" t="s">
        <v>748</v>
      </c>
      <c r="D619" s="12">
        <v>480</v>
      </c>
      <c r="E619" s="13">
        <v>0.21</v>
      </c>
      <c r="F619" s="14">
        <v>580.79999999999995</v>
      </c>
      <c r="G619" s="17" t="s">
        <v>925</v>
      </c>
      <c r="H619" s="16" t="s">
        <v>937</v>
      </c>
    </row>
    <row r="620" spans="1:8" x14ac:dyDescent="0.2">
      <c r="A620" s="16" t="s">
        <v>907</v>
      </c>
      <c r="B620" s="10">
        <v>43497</v>
      </c>
      <c r="C620" s="11" t="s">
        <v>749</v>
      </c>
      <c r="D620" s="12">
        <v>640</v>
      </c>
      <c r="E620" s="13">
        <v>0.21</v>
      </c>
      <c r="F620" s="14">
        <v>774.4</v>
      </c>
      <c r="G620" s="17" t="s">
        <v>925</v>
      </c>
      <c r="H620" s="16" t="s">
        <v>937</v>
      </c>
    </row>
    <row r="621" spans="1:8" x14ac:dyDescent="0.2">
      <c r="A621" s="16" t="s">
        <v>907</v>
      </c>
      <c r="B621" s="10">
        <v>43525</v>
      </c>
      <c r="C621" s="11" t="s">
        <v>750</v>
      </c>
      <c r="D621" s="12">
        <v>672</v>
      </c>
      <c r="E621" s="13">
        <v>0.21</v>
      </c>
      <c r="F621" s="14">
        <v>813.12</v>
      </c>
      <c r="G621" s="17" t="s">
        <v>925</v>
      </c>
      <c r="H621" s="16" t="s">
        <v>937</v>
      </c>
    </row>
    <row r="622" spans="1:8" x14ac:dyDescent="0.2">
      <c r="A622" s="16" t="s">
        <v>907</v>
      </c>
      <c r="B622" s="10">
        <v>43556</v>
      </c>
      <c r="C622" s="11" t="s">
        <v>360</v>
      </c>
      <c r="D622" s="12">
        <v>624</v>
      </c>
      <c r="E622" s="13">
        <v>0.21</v>
      </c>
      <c r="F622" s="14">
        <v>755.04</v>
      </c>
      <c r="G622" s="17" t="s">
        <v>6</v>
      </c>
      <c r="H622" s="16" t="s">
        <v>937</v>
      </c>
    </row>
    <row r="623" spans="1:8" x14ac:dyDescent="0.2">
      <c r="A623" s="16" t="s">
        <v>907</v>
      </c>
      <c r="B623" s="10">
        <v>43586</v>
      </c>
      <c r="C623" s="11" t="s">
        <v>361</v>
      </c>
      <c r="D623" s="12">
        <v>704</v>
      </c>
      <c r="E623" s="13">
        <v>0.21</v>
      </c>
      <c r="F623" s="14">
        <v>851.84</v>
      </c>
      <c r="G623" s="17" t="s">
        <v>6</v>
      </c>
      <c r="H623" s="16" t="s">
        <v>937</v>
      </c>
    </row>
    <row r="624" spans="1:8" x14ac:dyDescent="0.2">
      <c r="A624" s="16" t="s">
        <v>907</v>
      </c>
      <c r="B624" s="10">
        <v>43617</v>
      </c>
      <c r="C624" s="11" t="s">
        <v>362</v>
      </c>
      <c r="D624" s="12">
        <v>608</v>
      </c>
      <c r="E624" s="13">
        <v>0.21</v>
      </c>
      <c r="F624" s="14">
        <v>735.68</v>
      </c>
      <c r="G624" s="17" t="s">
        <v>6</v>
      </c>
      <c r="H624" s="16" t="s">
        <v>937</v>
      </c>
    </row>
    <row r="625" spans="1:8" x14ac:dyDescent="0.2">
      <c r="A625" s="9" t="s">
        <v>908</v>
      </c>
      <c r="B625" s="10">
        <v>43483</v>
      </c>
      <c r="C625" s="11" t="s">
        <v>751</v>
      </c>
      <c r="D625" s="12">
        <v>390</v>
      </c>
      <c r="E625" s="12">
        <v>0.21</v>
      </c>
      <c r="F625" s="12">
        <v>471.9</v>
      </c>
      <c r="G625" s="17" t="s">
        <v>932</v>
      </c>
      <c r="H625" s="16" t="s">
        <v>967</v>
      </c>
    </row>
    <row r="626" spans="1:8" x14ac:dyDescent="0.2">
      <c r="A626" s="16" t="s">
        <v>908</v>
      </c>
      <c r="B626" s="10">
        <v>43528</v>
      </c>
      <c r="C626" s="11" t="s">
        <v>752</v>
      </c>
      <c r="D626" s="12">
        <v>295</v>
      </c>
      <c r="E626" s="13">
        <v>0.21</v>
      </c>
      <c r="F626" s="14">
        <v>356.95</v>
      </c>
      <c r="G626" s="17" t="s">
        <v>933</v>
      </c>
      <c r="H626" s="16" t="s">
        <v>967</v>
      </c>
    </row>
    <row r="627" spans="1:8" x14ac:dyDescent="0.2">
      <c r="A627" s="16" t="s">
        <v>909</v>
      </c>
      <c r="B627" s="10">
        <v>43510</v>
      </c>
      <c r="C627" s="11" t="s">
        <v>753</v>
      </c>
      <c r="D627" s="12">
        <v>750</v>
      </c>
      <c r="E627" s="13">
        <v>0.21</v>
      </c>
      <c r="F627" s="14">
        <v>907.5</v>
      </c>
      <c r="G627" s="17" t="s">
        <v>933</v>
      </c>
      <c r="H627" s="16" t="s">
        <v>987</v>
      </c>
    </row>
    <row r="628" spans="1:8" x14ac:dyDescent="0.2">
      <c r="A628" s="16" t="s">
        <v>909</v>
      </c>
      <c r="B628" s="10">
        <v>43528</v>
      </c>
      <c r="C628" s="11" t="s">
        <v>754</v>
      </c>
      <c r="D628" s="12">
        <v>759</v>
      </c>
      <c r="E628" s="13">
        <v>0.21</v>
      </c>
      <c r="F628" s="14">
        <v>918.39</v>
      </c>
      <c r="G628" s="17" t="s">
        <v>3</v>
      </c>
      <c r="H628" s="16" t="s">
        <v>987</v>
      </c>
    </row>
    <row r="629" spans="1:8" x14ac:dyDescent="0.2">
      <c r="A629" s="16" t="s">
        <v>909</v>
      </c>
      <c r="B629" s="10">
        <v>43641</v>
      </c>
      <c r="C629" s="11" t="s">
        <v>363</v>
      </c>
      <c r="D629" s="12">
        <v>759</v>
      </c>
      <c r="E629" s="13">
        <v>0.21</v>
      </c>
      <c r="F629" s="14">
        <v>918.39</v>
      </c>
      <c r="G629" s="17" t="s">
        <v>54</v>
      </c>
      <c r="H629" s="16" t="s">
        <v>987</v>
      </c>
    </row>
    <row r="630" spans="1:8" x14ac:dyDescent="0.2">
      <c r="A630" s="16" t="s">
        <v>910</v>
      </c>
      <c r="B630" s="10">
        <v>43503</v>
      </c>
      <c r="C630" s="11" t="s">
        <v>755</v>
      </c>
      <c r="D630" s="12">
        <v>37.93</v>
      </c>
      <c r="E630" s="13">
        <v>0.21</v>
      </c>
      <c r="F630" s="14">
        <v>45.895299999999999</v>
      </c>
      <c r="G630" s="15" t="s">
        <v>1</v>
      </c>
      <c r="H630" s="16" t="s">
        <v>963</v>
      </c>
    </row>
    <row r="631" spans="1:8" x14ac:dyDescent="0.2">
      <c r="A631" s="9" t="s">
        <v>911</v>
      </c>
      <c r="B631" s="10">
        <v>43495</v>
      </c>
      <c r="C631" s="11" t="s">
        <v>756</v>
      </c>
      <c r="D631" s="12">
        <v>23.1</v>
      </c>
      <c r="E631" s="13">
        <v>0</v>
      </c>
      <c r="F631" s="14">
        <v>23.1</v>
      </c>
      <c r="G631" s="15" t="s">
        <v>1</v>
      </c>
      <c r="H631" s="16" t="s">
        <v>993</v>
      </c>
    </row>
    <row r="632" spans="1:8" x14ac:dyDescent="0.2">
      <c r="A632" s="9" t="s">
        <v>911</v>
      </c>
      <c r="B632" s="10">
        <v>43495</v>
      </c>
      <c r="C632" s="11" t="s">
        <v>757</v>
      </c>
      <c r="D632" s="12">
        <v>24</v>
      </c>
      <c r="E632" s="13">
        <v>0</v>
      </c>
      <c r="F632" s="14">
        <v>24</v>
      </c>
      <c r="G632" s="15" t="s">
        <v>1</v>
      </c>
      <c r="H632" s="16" t="s">
        <v>993</v>
      </c>
    </row>
    <row r="633" spans="1:8" x14ac:dyDescent="0.2">
      <c r="A633" s="9" t="s">
        <v>911</v>
      </c>
      <c r="B633" s="10">
        <v>43510</v>
      </c>
      <c r="C633" s="11" t="s">
        <v>758</v>
      </c>
      <c r="D633" s="12">
        <v>1.7</v>
      </c>
      <c r="E633" s="13">
        <v>0</v>
      </c>
      <c r="F633" s="14">
        <v>1.7</v>
      </c>
      <c r="G633" s="17" t="s">
        <v>16</v>
      </c>
      <c r="H633" s="16" t="s">
        <v>993</v>
      </c>
    </row>
    <row r="634" spans="1:8" x14ac:dyDescent="0.2">
      <c r="A634" s="9" t="s">
        <v>911</v>
      </c>
      <c r="B634" s="10">
        <v>43511</v>
      </c>
      <c r="C634" s="11" t="s">
        <v>759</v>
      </c>
      <c r="D634" s="12">
        <v>0.7</v>
      </c>
      <c r="E634" s="13">
        <v>0</v>
      </c>
      <c r="F634" s="14">
        <v>0.7</v>
      </c>
      <c r="G634" s="17" t="s">
        <v>932</v>
      </c>
      <c r="H634" s="16" t="s">
        <v>993</v>
      </c>
    </row>
    <row r="635" spans="1:8" x14ac:dyDescent="0.2">
      <c r="A635" s="9" t="s">
        <v>911</v>
      </c>
      <c r="B635" s="10">
        <v>43524</v>
      </c>
      <c r="C635" s="11" t="s">
        <v>760</v>
      </c>
      <c r="D635" s="12">
        <v>3.5</v>
      </c>
      <c r="E635" s="13">
        <v>0</v>
      </c>
      <c r="F635" s="14">
        <v>3.5</v>
      </c>
      <c r="G635" s="15" t="s">
        <v>1</v>
      </c>
      <c r="H635" s="16" t="s">
        <v>993</v>
      </c>
    </row>
    <row r="636" spans="1:8" x14ac:dyDescent="0.2">
      <c r="A636" s="9" t="s">
        <v>911</v>
      </c>
      <c r="B636" s="10">
        <v>43528</v>
      </c>
      <c r="C636" s="11" t="s">
        <v>761</v>
      </c>
      <c r="D636" s="12">
        <v>24</v>
      </c>
      <c r="E636" s="13">
        <v>0</v>
      </c>
      <c r="F636" s="14">
        <v>24</v>
      </c>
      <c r="G636" s="15" t="s">
        <v>1</v>
      </c>
      <c r="H636" s="16" t="s">
        <v>993</v>
      </c>
    </row>
    <row r="637" spans="1:8" x14ac:dyDescent="0.2">
      <c r="A637" s="9" t="s">
        <v>911</v>
      </c>
      <c r="B637" s="10">
        <v>43531</v>
      </c>
      <c r="C637" s="11" t="s">
        <v>762</v>
      </c>
      <c r="D637" s="12">
        <v>495.68</v>
      </c>
      <c r="E637" s="13">
        <v>0.21</v>
      </c>
      <c r="F637" s="14">
        <v>599.77279999999996</v>
      </c>
      <c r="G637" s="17" t="s">
        <v>16</v>
      </c>
      <c r="H637" s="16" t="s">
        <v>993</v>
      </c>
    </row>
    <row r="638" spans="1:8" x14ac:dyDescent="0.2">
      <c r="A638" s="9" t="s">
        <v>911</v>
      </c>
      <c r="B638" s="10">
        <v>43538</v>
      </c>
      <c r="C638" s="11" t="s">
        <v>763</v>
      </c>
      <c r="D638" s="12">
        <v>2.2999999999999998</v>
      </c>
      <c r="E638" s="13">
        <v>0</v>
      </c>
      <c r="F638" s="14">
        <v>2.2999999999999998</v>
      </c>
      <c r="G638" s="17" t="s">
        <v>16</v>
      </c>
      <c r="H638" s="16" t="s">
        <v>993</v>
      </c>
    </row>
    <row r="639" spans="1:8" x14ac:dyDescent="0.2">
      <c r="A639" s="9" t="s">
        <v>911</v>
      </c>
      <c r="B639" s="10">
        <v>43565</v>
      </c>
      <c r="C639" s="11" t="s">
        <v>364</v>
      </c>
      <c r="D639" s="12">
        <v>24</v>
      </c>
      <c r="E639" s="13">
        <v>0</v>
      </c>
      <c r="F639" s="14">
        <v>24</v>
      </c>
      <c r="G639" s="17" t="s">
        <v>1</v>
      </c>
      <c r="H639" s="16" t="s">
        <v>993</v>
      </c>
    </row>
    <row r="640" spans="1:8" x14ac:dyDescent="0.2">
      <c r="A640" s="9" t="s">
        <v>911</v>
      </c>
      <c r="B640" s="10">
        <v>43565</v>
      </c>
      <c r="C640" s="11" t="s">
        <v>365</v>
      </c>
      <c r="D640" s="12">
        <v>2.2999999999999998</v>
      </c>
      <c r="E640" s="13">
        <v>0</v>
      </c>
      <c r="F640" s="14">
        <v>2.2999999999999998</v>
      </c>
      <c r="G640" s="17" t="s">
        <v>1</v>
      </c>
      <c r="H640" s="16" t="s">
        <v>993</v>
      </c>
    </row>
    <row r="641" spans="1:8" x14ac:dyDescent="0.2">
      <c r="A641" s="9" t="s">
        <v>911</v>
      </c>
      <c r="B641" s="10">
        <v>43592</v>
      </c>
      <c r="C641" s="11" t="s">
        <v>366</v>
      </c>
      <c r="D641" s="12">
        <v>3.5</v>
      </c>
      <c r="E641" s="13">
        <v>0</v>
      </c>
      <c r="F641" s="14">
        <v>3.5</v>
      </c>
      <c r="G641" s="17" t="s">
        <v>1</v>
      </c>
      <c r="H641" s="16" t="s">
        <v>993</v>
      </c>
    </row>
    <row r="642" spans="1:8" x14ac:dyDescent="0.2">
      <c r="A642" s="9" t="s">
        <v>911</v>
      </c>
      <c r="B642" s="10">
        <v>43593</v>
      </c>
      <c r="C642" s="11" t="s">
        <v>367</v>
      </c>
      <c r="D642" s="12">
        <v>60</v>
      </c>
      <c r="E642" s="13">
        <v>0</v>
      </c>
      <c r="F642" s="14">
        <v>60</v>
      </c>
      <c r="G642" s="17" t="s">
        <v>1</v>
      </c>
      <c r="H642" s="16" t="s">
        <v>993</v>
      </c>
    </row>
    <row r="643" spans="1:8" x14ac:dyDescent="0.2">
      <c r="A643" s="9" t="s">
        <v>911</v>
      </c>
      <c r="B643" s="10">
        <v>43594</v>
      </c>
      <c r="C643" s="11" t="s">
        <v>368</v>
      </c>
      <c r="D643" s="12">
        <v>69</v>
      </c>
      <c r="E643" s="13">
        <v>0</v>
      </c>
      <c r="F643" s="14">
        <v>69</v>
      </c>
      <c r="G643" s="17" t="s">
        <v>1</v>
      </c>
      <c r="H643" s="16" t="s">
        <v>993</v>
      </c>
    </row>
    <row r="644" spans="1:8" x14ac:dyDescent="0.2">
      <c r="A644" s="9" t="s">
        <v>911</v>
      </c>
      <c r="B644" s="10">
        <v>43633</v>
      </c>
      <c r="C644" s="11" t="s">
        <v>369</v>
      </c>
      <c r="D644" s="12">
        <v>492.93</v>
      </c>
      <c r="E644" s="13">
        <v>0.21</v>
      </c>
      <c r="F644" s="14">
        <v>596.44529999999997</v>
      </c>
      <c r="G644" s="17" t="s">
        <v>16</v>
      </c>
      <c r="H644" s="16" t="s">
        <v>985</v>
      </c>
    </row>
    <row r="645" spans="1:8" x14ac:dyDescent="0.2">
      <c r="A645" s="9" t="s">
        <v>911</v>
      </c>
      <c r="B645" s="10">
        <v>43643</v>
      </c>
      <c r="C645" s="11" t="s">
        <v>370</v>
      </c>
      <c r="D645" s="12">
        <v>71.099999999999994</v>
      </c>
      <c r="E645" s="13">
        <v>0</v>
      </c>
      <c r="F645" s="14">
        <v>71.099999999999994</v>
      </c>
      <c r="G645" s="17" t="s">
        <v>11</v>
      </c>
      <c r="H645" s="16" t="s">
        <v>993</v>
      </c>
    </row>
    <row r="646" spans="1:8" x14ac:dyDescent="0.2">
      <c r="A646" s="16" t="s">
        <v>912</v>
      </c>
      <c r="B646" s="25">
        <v>43546</v>
      </c>
      <c r="C646" s="11" t="s">
        <v>764</v>
      </c>
      <c r="D646" s="12">
        <v>381.35</v>
      </c>
      <c r="E646" s="13">
        <v>0.21</v>
      </c>
      <c r="F646" s="14">
        <v>461.43350000000004</v>
      </c>
      <c r="G646" s="17" t="s">
        <v>925</v>
      </c>
      <c r="H646" s="16" t="s">
        <v>957</v>
      </c>
    </row>
    <row r="647" spans="1:8" x14ac:dyDescent="0.2">
      <c r="A647" s="16" t="s">
        <v>912</v>
      </c>
      <c r="B647" s="10">
        <v>43619</v>
      </c>
      <c r="C647" s="11" t="s">
        <v>371</v>
      </c>
      <c r="D647" s="12">
        <v>286.2</v>
      </c>
      <c r="E647" s="13">
        <v>0.21</v>
      </c>
      <c r="F647" s="14">
        <v>346.30199999999996</v>
      </c>
      <c r="G647" s="17" t="s">
        <v>6</v>
      </c>
      <c r="H647" s="16" t="s">
        <v>957</v>
      </c>
    </row>
    <row r="648" spans="1:8" x14ac:dyDescent="0.2">
      <c r="A648" s="16" t="s">
        <v>372</v>
      </c>
      <c r="B648" s="10">
        <v>43623</v>
      </c>
      <c r="C648" s="11" t="s">
        <v>373</v>
      </c>
      <c r="D648" s="12">
        <v>455</v>
      </c>
      <c r="E648" s="13">
        <v>0</v>
      </c>
      <c r="F648" s="14">
        <v>455</v>
      </c>
      <c r="G648" s="17" t="s">
        <v>22</v>
      </c>
      <c r="H648" s="16" t="s">
        <v>971</v>
      </c>
    </row>
    <row r="649" spans="1:8" x14ac:dyDescent="0.2">
      <c r="A649" s="16" t="s">
        <v>913</v>
      </c>
      <c r="B649" s="10">
        <v>43630</v>
      </c>
      <c r="C649" s="11" t="s">
        <v>374</v>
      </c>
      <c r="D649" s="12">
        <v>2850</v>
      </c>
      <c r="E649" s="13">
        <v>0.21</v>
      </c>
      <c r="F649" s="14">
        <v>3448.5</v>
      </c>
      <c r="G649" s="17" t="s">
        <v>12</v>
      </c>
      <c r="H649" s="16" t="s">
        <v>964</v>
      </c>
    </row>
    <row r="650" spans="1:8" x14ac:dyDescent="0.2">
      <c r="A650" s="16" t="s">
        <v>375</v>
      </c>
      <c r="B650" s="10">
        <v>43617</v>
      </c>
      <c r="C650" s="11" t="s">
        <v>376</v>
      </c>
      <c r="D650" s="12">
        <v>750</v>
      </c>
      <c r="E650" s="13">
        <v>0</v>
      </c>
      <c r="F650" s="14">
        <v>750</v>
      </c>
      <c r="G650" s="17" t="s">
        <v>11</v>
      </c>
      <c r="H650" s="16" t="s">
        <v>945</v>
      </c>
    </row>
    <row r="651" spans="1:8" x14ac:dyDescent="0.2">
      <c r="A651" s="22" t="s">
        <v>416</v>
      </c>
      <c r="B651" s="10">
        <v>43602</v>
      </c>
      <c r="C651" s="11" t="s">
        <v>377</v>
      </c>
      <c r="D651" s="12">
        <v>474.14</v>
      </c>
      <c r="E651" s="13">
        <v>0</v>
      </c>
      <c r="F651" s="14">
        <v>474.14</v>
      </c>
      <c r="G651" s="17" t="s">
        <v>2</v>
      </c>
      <c r="H651" s="16" t="s">
        <v>936</v>
      </c>
    </row>
    <row r="652" spans="1:8" x14ac:dyDescent="0.2">
      <c r="A652" s="16" t="s">
        <v>378</v>
      </c>
      <c r="B652" s="10">
        <v>43627</v>
      </c>
      <c r="C652" s="11" t="s">
        <v>379</v>
      </c>
      <c r="D652" s="12">
        <v>1751</v>
      </c>
      <c r="E652" s="13">
        <v>0.21</v>
      </c>
      <c r="F652" s="14">
        <v>2118.71</v>
      </c>
      <c r="G652" s="17" t="s">
        <v>22</v>
      </c>
      <c r="H652" s="16" t="s">
        <v>948</v>
      </c>
    </row>
    <row r="653" spans="1:8" x14ac:dyDescent="0.2">
      <c r="A653" s="16" t="s">
        <v>914</v>
      </c>
      <c r="B653" s="10">
        <v>43545</v>
      </c>
      <c r="C653" s="11" t="s">
        <v>765</v>
      </c>
      <c r="D653" s="12">
        <v>23.7</v>
      </c>
      <c r="E653" s="13">
        <v>0.21</v>
      </c>
      <c r="F653" s="14">
        <v>28.677</v>
      </c>
      <c r="G653" s="17" t="s">
        <v>3</v>
      </c>
      <c r="H653" s="16" t="s">
        <v>946</v>
      </c>
    </row>
    <row r="654" spans="1:8" x14ac:dyDescent="0.2">
      <c r="A654" s="16" t="s">
        <v>914</v>
      </c>
      <c r="B654" s="10">
        <v>43571</v>
      </c>
      <c r="C654" s="11" t="s">
        <v>380</v>
      </c>
      <c r="D654" s="12">
        <v>51.65</v>
      </c>
      <c r="E654" s="13">
        <v>0.21</v>
      </c>
      <c r="F654" s="14">
        <v>62.496499999999997</v>
      </c>
      <c r="G654" s="17" t="s">
        <v>3</v>
      </c>
      <c r="H654" s="16" t="s">
        <v>946</v>
      </c>
    </row>
    <row r="655" spans="1:8" x14ac:dyDescent="0.2">
      <c r="A655" s="16" t="s">
        <v>381</v>
      </c>
      <c r="B655" s="10">
        <v>43623</v>
      </c>
      <c r="C655" s="11" t="s">
        <v>382</v>
      </c>
      <c r="D655" s="12">
        <v>180</v>
      </c>
      <c r="E655" s="13">
        <v>0</v>
      </c>
      <c r="F655" s="14">
        <v>180</v>
      </c>
      <c r="G655" s="17" t="s">
        <v>54</v>
      </c>
      <c r="H655" s="16" t="s">
        <v>952</v>
      </c>
    </row>
    <row r="656" spans="1:8" x14ac:dyDescent="0.2">
      <c r="A656" s="16" t="s">
        <v>766</v>
      </c>
      <c r="B656" s="10">
        <v>43483</v>
      </c>
      <c r="C656" s="11" t="s">
        <v>767</v>
      </c>
      <c r="D656" s="12">
        <v>561.45000000000005</v>
      </c>
      <c r="E656" s="12">
        <v>0.1</v>
      </c>
      <c r="F656" s="12">
        <v>617.6</v>
      </c>
      <c r="G656" s="12" t="s">
        <v>2</v>
      </c>
      <c r="H656" s="16" t="s">
        <v>939</v>
      </c>
    </row>
    <row r="657" spans="1:8" x14ac:dyDescent="0.2">
      <c r="A657" s="16" t="s">
        <v>768</v>
      </c>
      <c r="B657" s="10">
        <v>43546</v>
      </c>
      <c r="C657" s="11" t="s">
        <v>769</v>
      </c>
      <c r="D657" s="12">
        <v>75</v>
      </c>
      <c r="E657" s="13">
        <v>0</v>
      </c>
      <c r="F657" s="14">
        <v>75</v>
      </c>
      <c r="G657" s="17" t="s">
        <v>933</v>
      </c>
      <c r="H657" s="16" t="s">
        <v>952</v>
      </c>
    </row>
    <row r="658" spans="1:8" x14ac:dyDescent="0.2">
      <c r="A658" s="16" t="s">
        <v>768</v>
      </c>
      <c r="B658" s="10">
        <v>43546</v>
      </c>
      <c r="C658" s="11" t="s">
        <v>770</v>
      </c>
      <c r="D658" s="12">
        <v>75</v>
      </c>
      <c r="E658" s="13">
        <v>0</v>
      </c>
      <c r="F658" s="14">
        <v>75</v>
      </c>
      <c r="G658" s="17" t="s">
        <v>933</v>
      </c>
      <c r="H658" s="16" t="s">
        <v>952</v>
      </c>
    </row>
    <row r="659" spans="1:8" x14ac:dyDescent="0.2">
      <c r="A659" s="16" t="s">
        <v>771</v>
      </c>
      <c r="B659" s="10">
        <v>43529</v>
      </c>
      <c r="C659" s="11" t="s">
        <v>772</v>
      </c>
      <c r="D659" s="12">
        <v>20</v>
      </c>
      <c r="E659" s="13">
        <v>0</v>
      </c>
      <c r="F659" s="14">
        <v>20</v>
      </c>
      <c r="G659" s="17" t="s">
        <v>932</v>
      </c>
      <c r="H659" s="16" t="s">
        <v>952</v>
      </c>
    </row>
    <row r="660" spans="1:8" x14ac:dyDescent="0.2">
      <c r="A660" s="16" t="s">
        <v>383</v>
      </c>
      <c r="B660" s="10">
        <v>43560</v>
      </c>
      <c r="C660" s="11" t="s">
        <v>384</v>
      </c>
      <c r="D660" s="12">
        <v>230</v>
      </c>
      <c r="E660" s="13">
        <v>0.21</v>
      </c>
      <c r="F660" s="14">
        <v>278.3</v>
      </c>
      <c r="G660" s="17" t="s">
        <v>1</v>
      </c>
      <c r="H660" s="16" t="s">
        <v>946</v>
      </c>
    </row>
    <row r="661" spans="1:8" x14ac:dyDescent="0.2">
      <c r="A661" s="16" t="s">
        <v>385</v>
      </c>
      <c r="B661" s="10">
        <v>43641</v>
      </c>
      <c r="C661" s="11" t="s">
        <v>386</v>
      </c>
      <c r="D661" s="12">
        <v>300</v>
      </c>
      <c r="E661" s="13">
        <v>0</v>
      </c>
      <c r="F661" s="14">
        <v>300</v>
      </c>
      <c r="G661" s="17" t="s">
        <v>22</v>
      </c>
      <c r="H661" s="16" t="s">
        <v>948</v>
      </c>
    </row>
    <row r="662" spans="1:8" x14ac:dyDescent="0.2">
      <c r="A662" s="16" t="s">
        <v>385</v>
      </c>
      <c r="B662" s="10">
        <v>43646</v>
      </c>
      <c r="C662" s="11" t="s">
        <v>387</v>
      </c>
      <c r="D662" s="12">
        <v>37.520000000000003</v>
      </c>
      <c r="E662" s="13">
        <v>0.21</v>
      </c>
      <c r="F662" s="14">
        <v>45.3992</v>
      </c>
      <c r="G662" s="17" t="s">
        <v>26</v>
      </c>
      <c r="H662" s="16" t="s">
        <v>950</v>
      </c>
    </row>
    <row r="663" spans="1:8" x14ac:dyDescent="0.2">
      <c r="A663" s="16" t="s">
        <v>773</v>
      </c>
      <c r="B663" s="10">
        <v>43490</v>
      </c>
      <c r="C663" s="11" t="s">
        <v>777</v>
      </c>
      <c r="D663" s="12">
        <v>865.38</v>
      </c>
      <c r="E663" s="13">
        <v>0.04</v>
      </c>
      <c r="F663" s="14">
        <v>899.99519999999995</v>
      </c>
      <c r="G663" s="17" t="s">
        <v>26</v>
      </c>
      <c r="H663" s="16" t="s">
        <v>972</v>
      </c>
    </row>
    <row r="664" spans="1:8" x14ac:dyDescent="0.2">
      <c r="A664" s="16" t="s">
        <v>773</v>
      </c>
      <c r="B664" s="10">
        <v>43490</v>
      </c>
      <c r="C664" s="11" t="s">
        <v>778</v>
      </c>
      <c r="D664" s="12">
        <v>721.15</v>
      </c>
      <c r="E664" s="13">
        <v>0.04</v>
      </c>
      <c r="F664" s="14">
        <v>749.99599999999998</v>
      </c>
      <c r="G664" s="17" t="s">
        <v>26</v>
      </c>
      <c r="H664" s="16" t="s">
        <v>948</v>
      </c>
    </row>
    <row r="665" spans="1:8" x14ac:dyDescent="0.2">
      <c r="A665" s="16" t="s">
        <v>773</v>
      </c>
      <c r="B665" s="10">
        <v>43495</v>
      </c>
      <c r="C665" s="11" t="s">
        <v>774</v>
      </c>
      <c r="D665" s="12">
        <v>116.36</v>
      </c>
      <c r="E665" s="13">
        <v>0.1</v>
      </c>
      <c r="F665" s="14">
        <v>127.996</v>
      </c>
      <c r="G665" s="17" t="s">
        <v>16</v>
      </c>
      <c r="H665" s="16" t="s">
        <v>961</v>
      </c>
    </row>
    <row r="666" spans="1:8" x14ac:dyDescent="0.2">
      <c r="A666" s="16" t="s">
        <v>773</v>
      </c>
      <c r="B666" s="10">
        <v>43528</v>
      </c>
      <c r="C666" s="11" t="s">
        <v>775</v>
      </c>
      <c r="D666" s="12">
        <v>114.54</v>
      </c>
      <c r="E666" s="13">
        <v>0.1</v>
      </c>
      <c r="F666" s="14">
        <v>125.994</v>
      </c>
      <c r="G666" s="17" t="s">
        <v>26</v>
      </c>
      <c r="H666" s="16" t="s">
        <v>961</v>
      </c>
    </row>
    <row r="667" spans="1:8" x14ac:dyDescent="0.2">
      <c r="A667" s="16" t="s">
        <v>773</v>
      </c>
      <c r="B667" s="10">
        <v>43530</v>
      </c>
      <c r="C667" s="11" t="s">
        <v>776</v>
      </c>
      <c r="D667" s="12">
        <v>79.459999999999994</v>
      </c>
      <c r="E667" s="13">
        <v>0.1</v>
      </c>
      <c r="F667" s="14">
        <v>87.405999999999992</v>
      </c>
      <c r="G667" s="17" t="s">
        <v>16</v>
      </c>
      <c r="H667" s="16" t="s">
        <v>961</v>
      </c>
    </row>
    <row r="668" spans="1:8" x14ac:dyDescent="0.2">
      <c r="A668" s="16" t="s">
        <v>773</v>
      </c>
      <c r="B668" s="10">
        <v>43545</v>
      </c>
      <c r="C668" s="11" t="s">
        <v>779</v>
      </c>
      <c r="D668" s="12">
        <v>1611.25</v>
      </c>
      <c r="E668" s="13">
        <v>0.04</v>
      </c>
      <c r="F668" s="14">
        <v>1675.7</v>
      </c>
      <c r="G668" s="17" t="s">
        <v>26</v>
      </c>
      <c r="H668" s="16" t="s">
        <v>972</v>
      </c>
    </row>
    <row r="669" spans="1:8" x14ac:dyDescent="0.2">
      <c r="A669" s="16" t="s">
        <v>780</v>
      </c>
      <c r="B669" s="10">
        <v>43508</v>
      </c>
      <c r="C669" s="11" t="s">
        <v>781</v>
      </c>
      <c r="D669" s="12">
        <v>600</v>
      </c>
      <c r="E669" s="13">
        <v>0.1</v>
      </c>
      <c r="F669" s="14">
        <v>660</v>
      </c>
      <c r="G669" s="17" t="s">
        <v>925</v>
      </c>
      <c r="H669" s="16" t="s">
        <v>939</v>
      </c>
    </row>
    <row r="670" spans="1:8" x14ac:dyDescent="0.2">
      <c r="A670" s="16" t="s">
        <v>915</v>
      </c>
      <c r="B670" s="10">
        <v>43510</v>
      </c>
      <c r="C670" s="11" t="s">
        <v>782</v>
      </c>
      <c r="D670" s="12">
        <v>95.62</v>
      </c>
      <c r="E670" s="13">
        <v>0.21</v>
      </c>
      <c r="F670" s="14">
        <v>115.70020000000001</v>
      </c>
      <c r="G670" s="17" t="s">
        <v>932</v>
      </c>
      <c r="H670" s="16" t="s">
        <v>946</v>
      </c>
    </row>
    <row r="671" spans="1:8" x14ac:dyDescent="0.2">
      <c r="A671" s="16" t="s">
        <v>915</v>
      </c>
      <c r="B671" s="10">
        <v>43510</v>
      </c>
      <c r="C671" s="11" t="s">
        <v>783</v>
      </c>
      <c r="D671" s="12">
        <v>16.794</v>
      </c>
      <c r="E671" s="13">
        <v>0.21</v>
      </c>
      <c r="F671" s="14">
        <v>20.320740000000001</v>
      </c>
      <c r="G671" s="15" t="s">
        <v>1</v>
      </c>
      <c r="H671" s="16" t="s">
        <v>946</v>
      </c>
    </row>
    <row r="672" spans="1:8" x14ac:dyDescent="0.2">
      <c r="A672" s="16" t="s">
        <v>915</v>
      </c>
      <c r="B672" s="10">
        <v>43510</v>
      </c>
      <c r="C672" s="11" t="s">
        <v>783</v>
      </c>
      <c r="D672" s="12">
        <v>16.794</v>
      </c>
      <c r="E672" s="13">
        <v>0.21</v>
      </c>
      <c r="F672" s="14">
        <v>20.320740000000001</v>
      </c>
      <c r="G672" s="15" t="s">
        <v>1</v>
      </c>
      <c r="H672" s="16" t="s">
        <v>946</v>
      </c>
    </row>
    <row r="673" spans="1:8" x14ac:dyDescent="0.2">
      <c r="A673" s="16" t="s">
        <v>915</v>
      </c>
      <c r="B673" s="10">
        <v>43510</v>
      </c>
      <c r="C673" s="11" t="s">
        <v>783</v>
      </c>
      <c r="D673" s="12">
        <v>16.794</v>
      </c>
      <c r="E673" s="13">
        <v>0.21</v>
      </c>
      <c r="F673" s="14">
        <v>20.320740000000001</v>
      </c>
      <c r="G673" s="17" t="s">
        <v>26</v>
      </c>
      <c r="H673" s="16" t="s">
        <v>946</v>
      </c>
    </row>
    <row r="674" spans="1:8" x14ac:dyDescent="0.2">
      <c r="A674" s="16" t="s">
        <v>915</v>
      </c>
      <c r="B674" s="10">
        <v>43510</v>
      </c>
      <c r="C674" s="11" t="s">
        <v>783</v>
      </c>
      <c r="D674" s="12">
        <v>16.794</v>
      </c>
      <c r="E674" s="13">
        <v>0.21</v>
      </c>
      <c r="F674" s="14">
        <v>20.320740000000001</v>
      </c>
      <c r="G674" s="17" t="s">
        <v>11</v>
      </c>
      <c r="H674" s="16" t="s">
        <v>946</v>
      </c>
    </row>
    <row r="675" spans="1:8" x14ac:dyDescent="0.2">
      <c r="A675" s="16" t="s">
        <v>915</v>
      </c>
      <c r="B675" s="10">
        <v>43510</v>
      </c>
      <c r="C675" s="11" t="s">
        <v>783</v>
      </c>
      <c r="D675" s="12">
        <v>16.794</v>
      </c>
      <c r="E675" s="13">
        <v>0.21</v>
      </c>
      <c r="F675" s="14">
        <v>20.320740000000001</v>
      </c>
      <c r="G675" s="17" t="s">
        <v>16</v>
      </c>
      <c r="H675" s="16" t="s">
        <v>946</v>
      </c>
    </row>
    <row r="676" spans="1:8" x14ac:dyDescent="0.2">
      <c r="A676" s="16" t="s">
        <v>915</v>
      </c>
      <c r="B676" s="10">
        <v>43510</v>
      </c>
      <c r="C676" s="11" t="s">
        <v>783</v>
      </c>
      <c r="D676" s="12">
        <v>16.744</v>
      </c>
      <c r="E676" s="13">
        <v>0.21</v>
      </c>
      <c r="F676" s="14">
        <v>20.26024</v>
      </c>
      <c r="G676" s="15" t="s">
        <v>1</v>
      </c>
      <c r="H676" s="16" t="s">
        <v>946</v>
      </c>
    </row>
    <row r="677" spans="1:8" x14ac:dyDescent="0.2">
      <c r="A677" s="16" t="s">
        <v>915</v>
      </c>
      <c r="B677" s="10">
        <v>43510</v>
      </c>
      <c r="C677" s="11" t="s">
        <v>783</v>
      </c>
      <c r="D677" s="12">
        <v>16.794</v>
      </c>
      <c r="E677" s="13">
        <v>0.21</v>
      </c>
      <c r="F677" s="14">
        <v>20.320740000000001</v>
      </c>
      <c r="G677" s="17" t="s">
        <v>22</v>
      </c>
      <c r="H677" s="16" t="s">
        <v>946</v>
      </c>
    </row>
    <row r="678" spans="1:8" x14ac:dyDescent="0.2">
      <c r="A678" s="16" t="s">
        <v>915</v>
      </c>
      <c r="B678" s="10">
        <v>43510</v>
      </c>
      <c r="C678" s="11" t="s">
        <v>784</v>
      </c>
      <c r="D678" s="12">
        <v>198.49</v>
      </c>
      <c r="E678" s="13">
        <v>0.21</v>
      </c>
      <c r="F678" s="14">
        <v>240.17290000000003</v>
      </c>
      <c r="G678" s="15" t="s">
        <v>1</v>
      </c>
      <c r="H678" s="16" t="s">
        <v>946</v>
      </c>
    </row>
    <row r="679" spans="1:8" x14ac:dyDescent="0.2">
      <c r="A679" s="16" t="s">
        <v>915</v>
      </c>
      <c r="B679" s="10">
        <v>43510</v>
      </c>
      <c r="C679" s="11" t="s">
        <v>785</v>
      </c>
      <c r="D679" s="12">
        <v>18.989999999999998</v>
      </c>
      <c r="E679" s="13">
        <v>0.21</v>
      </c>
      <c r="F679" s="14">
        <v>22.977899999999998</v>
      </c>
      <c r="G679" s="15" t="s">
        <v>1</v>
      </c>
      <c r="H679" s="16" t="s">
        <v>946</v>
      </c>
    </row>
    <row r="680" spans="1:8" x14ac:dyDescent="0.2">
      <c r="A680" s="16" t="s">
        <v>915</v>
      </c>
      <c r="B680" s="10">
        <v>43510</v>
      </c>
      <c r="C680" s="11" t="s">
        <v>785</v>
      </c>
      <c r="D680" s="12">
        <v>18.989999999999998</v>
      </c>
      <c r="E680" s="13">
        <v>0.21</v>
      </c>
      <c r="F680" s="14">
        <v>22.977899999999998</v>
      </c>
      <c r="G680" s="15" t="s">
        <v>1</v>
      </c>
      <c r="H680" s="16" t="s">
        <v>946</v>
      </c>
    </row>
    <row r="681" spans="1:8" x14ac:dyDescent="0.2">
      <c r="A681" s="16" t="s">
        <v>915</v>
      </c>
      <c r="B681" s="10">
        <v>43510</v>
      </c>
      <c r="C681" s="11" t="s">
        <v>785</v>
      </c>
      <c r="D681" s="12">
        <v>18.989999999999998</v>
      </c>
      <c r="E681" s="13">
        <v>0.21</v>
      </c>
      <c r="F681" s="14">
        <v>22.977899999999998</v>
      </c>
      <c r="G681" s="17" t="s">
        <v>26</v>
      </c>
      <c r="H681" s="16" t="s">
        <v>946</v>
      </c>
    </row>
    <row r="682" spans="1:8" x14ac:dyDescent="0.2">
      <c r="A682" s="16" t="s">
        <v>915</v>
      </c>
      <c r="B682" s="10">
        <v>43510</v>
      </c>
      <c r="C682" s="11" t="s">
        <v>785</v>
      </c>
      <c r="D682" s="12">
        <v>18.989999999999998</v>
      </c>
      <c r="E682" s="13">
        <v>0.21</v>
      </c>
      <c r="F682" s="14">
        <v>22.977899999999998</v>
      </c>
      <c r="G682" s="17" t="s">
        <v>11</v>
      </c>
      <c r="H682" s="16" t="s">
        <v>946</v>
      </c>
    </row>
    <row r="683" spans="1:8" x14ac:dyDescent="0.2">
      <c r="A683" s="16" t="s">
        <v>915</v>
      </c>
      <c r="B683" s="10">
        <v>43510</v>
      </c>
      <c r="C683" s="11" t="s">
        <v>785</v>
      </c>
      <c r="D683" s="12">
        <v>18.989999999999998</v>
      </c>
      <c r="E683" s="13">
        <v>0.21</v>
      </c>
      <c r="F683" s="14">
        <v>22.977899999999998</v>
      </c>
      <c r="G683" s="17" t="s">
        <v>16</v>
      </c>
      <c r="H683" s="16" t="s">
        <v>946</v>
      </c>
    </row>
    <row r="684" spans="1:8" x14ac:dyDescent="0.2">
      <c r="A684" s="16" t="s">
        <v>915</v>
      </c>
      <c r="B684" s="10">
        <v>43510</v>
      </c>
      <c r="C684" s="11" t="s">
        <v>785</v>
      </c>
      <c r="D684" s="12">
        <v>19.03</v>
      </c>
      <c r="E684" s="13">
        <v>0.21</v>
      </c>
      <c r="F684" s="14">
        <v>23.026300000000003</v>
      </c>
      <c r="G684" s="15" t="s">
        <v>1</v>
      </c>
      <c r="H684" s="16" t="s">
        <v>946</v>
      </c>
    </row>
    <row r="685" spans="1:8" x14ac:dyDescent="0.2">
      <c r="A685" s="16" t="s">
        <v>915</v>
      </c>
      <c r="B685" s="10">
        <v>43510</v>
      </c>
      <c r="C685" s="11" t="s">
        <v>785</v>
      </c>
      <c r="D685" s="12">
        <v>18.989999999999998</v>
      </c>
      <c r="E685" s="13">
        <v>0.21</v>
      </c>
      <c r="F685" s="14">
        <v>22.977899999999998</v>
      </c>
      <c r="G685" s="17" t="s">
        <v>22</v>
      </c>
      <c r="H685" s="16" t="s">
        <v>946</v>
      </c>
    </row>
    <row r="686" spans="1:8" x14ac:dyDescent="0.2">
      <c r="A686" s="16" t="s">
        <v>915</v>
      </c>
      <c r="B686" s="10">
        <v>43510</v>
      </c>
      <c r="C686" s="11" t="s">
        <v>786</v>
      </c>
      <c r="D686" s="12">
        <v>180.08</v>
      </c>
      <c r="E686" s="13">
        <v>0.21</v>
      </c>
      <c r="F686" s="14">
        <v>217.89680000000001</v>
      </c>
      <c r="G686" s="15" t="s">
        <v>1</v>
      </c>
      <c r="H686" s="16" t="s">
        <v>946</v>
      </c>
    </row>
    <row r="687" spans="1:8" x14ac:dyDescent="0.2">
      <c r="A687" s="16" t="s">
        <v>915</v>
      </c>
      <c r="B687" s="10">
        <v>43511</v>
      </c>
      <c r="C687" s="11" t="s">
        <v>787</v>
      </c>
      <c r="D687" s="12">
        <v>71.83</v>
      </c>
      <c r="E687" s="13">
        <v>0.21</v>
      </c>
      <c r="F687" s="14">
        <v>86.914299999999997</v>
      </c>
      <c r="G687" s="17" t="s">
        <v>932</v>
      </c>
      <c r="H687" s="16" t="s">
        <v>946</v>
      </c>
    </row>
    <row r="688" spans="1:8" x14ac:dyDescent="0.2">
      <c r="A688" s="16" t="s">
        <v>915</v>
      </c>
      <c r="B688" s="10">
        <v>43573</v>
      </c>
      <c r="C688" s="11" t="s">
        <v>388</v>
      </c>
      <c r="D688" s="12">
        <v>40.93</v>
      </c>
      <c r="E688" s="13">
        <v>0.21</v>
      </c>
      <c r="F688" s="14">
        <v>49.53</v>
      </c>
      <c r="G688" s="17" t="s">
        <v>1</v>
      </c>
      <c r="H688" s="16" t="s">
        <v>946</v>
      </c>
    </row>
    <row r="689" spans="1:8" x14ac:dyDescent="0.2">
      <c r="A689" s="16" t="s">
        <v>915</v>
      </c>
      <c r="B689" s="10">
        <v>43573</v>
      </c>
      <c r="C689" s="11" t="s">
        <v>388</v>
      </c>
      <c r="D689" s="12">
        <v>13.66</v>
      </c>
      <c r="E689" s="13">
        <v>0.21</v>
      </c>
      <c r="F689" s="14">
        <v>16.528600000000001</v>
      </c>
      <c r="G689" s="17" t="s">
        <v>26</v>
      </c>
      <c r="H689" s="16" t="s">
        <v>946</v>
      </c>
    </row>
    <row r="690" spans="1:8" x14ac:dyDescent="0.2">
      <c r="A690" s="16" t="s">
        <v>915</v>
      </c>
      <c r="B690" s="10">
        <v>43573</v>
      </c>
      <c r="C690" s="11" t="s">
        <v>388</v>
      </c>
      <c r="D690" s="12">
        <v>13.66</v>
      </c>
      <c r="E690" s="13">
        <v>0.21</v>
      </c>
      <c r="F690" s="14">
        <v>16.528600000000001</v>
      </c>
      <c r="G690" s="17" t="s">
        <v>11</v>
      </c>
      <c r="H690" s="16" t="s">
        <v>946</v>
      </c>
    </row>
    <row r="691" spans="1:8" x14ac:dyDescent="0.2">
      <c r="A691" s="16" t="s">
        <v>915</v>
      </c>
      <c r="B691" s="10">
        <v>43573</v>
      </c>
      <c r="C691" s="11" t="s">
        <v>388</v>
      </c>
      <c r="D691" s="12">
        <v>13.66</v>
      </c>
      <c r="E691" s="13">
        <v>0.21</v>
      </c>
      <c r="F691" s="14">
        <v>16.528600000000001</v>
      </c>
      <c r="G691" s="17" t="s">
        <v>16</v>
      </c>
      <c r="H691" s="16" t="s">
        <v>946</v>
      </c>
    </row>
    <row r="692" spans="1:8" x14ac:dyDescent="0.2">
      <c r="A692" s="16" t="s">
        <v>915</v>
      </c>
      <c r="B692" s="10">
        <v>43573</v>
      </c>
      <c r="C692" s="11" t="s">
        <v>388</v>
      </c>
      <c r="D692" s="12">
        <v>13.654999999999999</v>
      </c>
      <c r="E692" s="13">
        <v>0.21</v>
      </c>
      <c r="F692" s="14">
        <v>16.522549999999999</v>
      </c>
      <c r="G692" s="17" t="s">
        <v>22</v>
      </c>
      <c r="H692" s="16" t="s">
        <v>946</v>
      </c>
    </row>
    <row r="693" spans="1:8" x14ac:dyDescent="0.2">
      <c r="A693" s="16" t="s">
        <v>916</v>
      </c>
      <c r="B693" s="10">
        <v>43549</v>
      </c>
      <c r="C693" s="11" t="s">
        <v>788</v>
      </c>
      <c r="D693" s="12">
        <v>207</v>
      </c>
      <c r="E693" s="13">
        <v>0</v>
      </c>
      <c r="F693" s="14">
        <v>207</v>
      </c>
      <c r="G693" s="17" t="s">
        <v>2</v>
      </c>
      <c r="H693" s="16" t="s">
        <v>948</v>
      </c>
    </row>
    <row r="694" spans="1:8" x14ac:dyDescent="0.2">
      <c r="A694" s="16" t="s">
        <v>917</v>
      </c>
      <c r="B694" s="10">
        <v>43643</v>
      </c>
      <c r="C694" s="11" t="s">
        <v>389</v>
      </c>
      <c r="D694" s="12">
        <v>5922.91</v>
      </c>
      <c r="E694" s="13">
        <v>0.1</v>
      </c>
      <c r="F694" s="14">
        <v>6515.201</v>
      </c>
      <c r="G694" s="17" t="s">
        <v>22</v>
      </c>
      <c r="H694" s="16" t="s">
        <v>939</v>
      </c>
    </row>
    <row r="695" spans="1:8" x14ac:dyDescent="0.2">
      <c r="A695" s="16" t="s">
        <v>918</v>
      </c>
      <c r="B695" s="10">
        <v>43643</v>
      </c>
      <c r="C695" s="11" t="s">
        <v>390</v>
      </c>
      <c r="D695" s="12">
        <v>6469.35</v>
      </c>
      <c r="E695" s="13">
        <v>0.1</v>
      </c>
      <c r="F695" s="14">
        <v>7116.2850000000008</v>
      </c>
      <c r="G695" s="17" t="s">
        <v>22</v>
      </c>
      <c r="H695" s="16" t="s">
        <v>939</v>
      </c>
    </row>
    <row r="696" spans="1:8" x14ac:dyDescent="0.2">
      <c r="A696" s="16" t="s">
        <v>919</v>
      </c>
      <c r="B696" s="10">
        <v>43636</v>
      </c>
      <c r="C696" s="11" t="s">
        <v>391</v>
      </c>
      <c r="D696" s="12">
        <v>582.64</v>
      </c>
      <c r="E696" s="13">
        <v>0.21</v>
      </c>
      <c r="F696" s="14">
        <v>704.99440000000004</v>
      </c>
      <c r="G696" s="17" t="s">
        <v>22</v>
      </c>
      <c r="H696" s="16" t="s">
        <v>964</v>
      </c>
    </row>
    <row r="697" spans="1:8" x14ac:dyDescent="0.2">
      <c r="A697" s="16" t="s">
        <v>392</v>
      </c>
      <c r="B697" s="10">
        <v>43626</v>
      </c>
      <c r="C697" s="11" t="s">
        <v>393</v>
      </c>
      <c r="D697" s="12">
        <v>340.07</v>
      </c>
      <c r="E697" s="13">
        <v>0.21</v>
      </c>
      <c r="F697" s="14">
        <v>411.48469999999998</v>
      </c>
      <c r="G697" s="17" t="s">
        <v>1</v>
      </c>
      <c r="H697" s="16" t="s">
        <v>937</v>
      </c>
    </row>
    <row r="698" spans="1:8" x14ac:dyDescent="0.2">
      <c r="A698" s="16" t="s">
        <v>392</v>
      </c>
      <c r="B698" s="10">
        <v>43626</v>
      </c>
      <c r="C698" s="11" t="s">
        <v>394</v>
      </c>
      <c r="D698" s="12">
        <v>367.72</v>
      </c>
      <c r="E698" s="13">
        <v>0.21</v>
      </c>
      <c r="F698" s="14">
        <v>444.94120000000004</v>
      </c>
      <c r="G698" s="17" t="s">
        <v>1</v>
      </c>
      <c r="H698" s="16" t="s">
        <v>994</v>
      </c>
    </row>
    <row r="699" spans="1:8" x14ac:dyDescent="0.2">
      <c r="A699" s="16" t="s">
        <v>920</v>
      </c>
      <c r="B699" s="10">
        <v>43635</v>
      </c>
      <c r="C699" s="11" t="s">
        <v>395</v>
      </c>
      <c r="D699" s="12">
        <v>200</v>
      </c>
      <c r="E699" s="13">
        <v>0.21</v>
      </c>
      <c r="F699" s="14">
        <v>242</v>
      </c>
      <c r="G699" s="17" t="s">
        <v>12</v>
      </c>
      <c r="H699" s="16" t="s">
        <v>948</v>
      </c>
    </row>
    <row r="700" spans="1:8" x14ac:dyDescent="0.2">
      <c r="A700" s="16" t="s">
        <v>396</v>
      </c>
      <c r="B700" s="10">
        <v>43563</v>
      </c>
      <c r="C700" s="11" t="s">
        <v>397</v>
      </c>
      <c r="D700" s="12">
        <v>56</v>
      </c>
      <c r="E700" s="13">
        <v>0</v>
      </c>
      <c r="F700" s="14">
        <v>56</v>
      </c>
      <c r="G700" s="17" t="s">
        <v>11</v>
      </c>
      <c r="H700" s="16" t="s">
        <v>993</v>
      </c>
    </row>
    <row r="701" spans="1:8" x14ac:dyDescent="0.2">
      <c r="A701" s="16" t="s">
        <v>33</v>
      </c>
      <c r="B701" s="10">
        <v>43536</v>
      </c>
      <c r="C701" s="11" t="s">
        <v>478</v>
      </c>
      <c r="D701" s="12">
        <v>13.5</v>
      </c>
      <c r="E701" s="13">
        <v>0.1</v>
      </c>
      <c r="F701" s="14">
        <v>14.85</v>
      </c>
      <c r="G701" s="17" t="s">
        <v>2</v>
      </c>
      <c r="H701" s="16" t="s">
        <v>944</v>
      </c>
    </row>
    <row r="702" spans="1:8" x14ac:dyDescent="0.2">
      <c r="A702" s="16" t="s">
        <v>33</v>
      </c>
      <c r="B702" s="10">
        <v>43565</v>
      </c>
      <c r="C702" s="11" t="s">
        <v>398</v>
      </c>
      <c r="D702" s="12">
        <v>13.5</v>
      </c>
      <c r="E702" s="13">
        <v>0.1</v>
      </c>
      <c r="F702" s="14">
        <v>14.85</v>
      </c>
      <c r="G702" s="17" t="s">
        <v>2</v>
      </c>
      <c r="H702" s="16" t="s">
        <v>944</v>
      </c>
    </row>
    <row r="703" spans="1:8" x14ac:dyDescent="0.2">
      <c r="A703" s="16" t="s">
        <v>789</v>
      </c>
      <c r="B703" s="10">
        <v>43549</v>
      </c>
      <c r="C703" s="11" t="s">
        <v>790</v>
      </c>
      <c r="D703" s="12">
        <v>2982.82</v>
      </c>
      <c r="E703" s="13">
        <v>0</v>
      </c>
      <c r="F703" s="14">
        <v>2982.82</v>
      </c>
      <c r="G703" s="17" t="s">
        <v>925</v>
      </c>
      <c r="H703" s="16" t="s">
        <v>942</v>
      </c>
    </row>
    <row r="704" spans="1:8" x14ac:dyDescent="0.2">
      <c r="A704" s="16" t="s">
        <v>921</v>
      </c>
      <c r="B704" s="10">
        <v>43472</v>
      </c>
      <c r="C704" s="11" t="s">
        <v>791</v>
      </c>
      <c r="D704" s="12">
        <v>6.59</v>
      </c>
      <c r="E704" s="13">
        <v>0.21</v>
      </c>
      <c r="F704" s="14">
        <v>7.9738999999999995</v>
      </c>
      <c r="G704" s="17" t="s">
        <v>2</v>
      </c>
      <c r="H704" s="16" t="s">
        <v>954</v>
      </c>
    </row>
    <row r="705" spans="1:8" x14ac:dyDescent="0.2">
      <c r="A705" s="16" t="s">
        <v>921</v>
      </c>
      <c r="B705" s="10">
        <v>43508</v>
      </c>
      <c r="C705" s="11" t="s">
        <v>792</v>
      </c>
      <c r="D705" s="12">
        <v>6.59</v>
      </c>
      <c r="E705" s="13">
        <v>0.21</v>
      </c>
      <c r="F705" s="14">
        <v>7.9738999999999995</v>
      </c>
      <c r="G705" s="17" t="s">
        <v>2</v>
      </c>
      <c r="H705" s="16" t="s">
        <v>954</v>
      </c>
    </row>
    <row r="706" spans="1:8" x14ac:dyDescent="0.2">
      <c r="A706" s="16" t="s">
        <v>921</v>
      </c>
      <c r="B706" s="10">
        <v>43528</v>
      </c>
      <c r="C706" s="11" t="s">
        <v>793</v>
      </c>
      <c r="D706" s="12">
        <v>6.59</v>
      </c>
      <c r="E706" s="13">
        <v>0.21</v>
      </c>
      <c r="F706" s="14">
        <v>7.9738999999999995</v>
      </c>
      <c r="G706" s="17" t="s">
        <v>2</v>
      </c>
      <c r="H706" s="16" t="s">
        <v>954</v>
      </c>
    </row>
    <row r="707" spans="1:8" x14ac:dyDescent="0.2">
      <c r="A707" s="16" t="s">
        <v>921</v>
      </c>
      <c r="B707" s="10">
        <v>43571</v>
      </c>
      <c r="C707" s="11" t="s">
        <v>399</v>
      </c>
      <c r="D707" s="12">
        <v>13.18</v>
      </c>
      <c r="E707" s="13">
        <v>0.21</v>
      </c>
      <c r="F707" s="14">
        <v>15.947799999999999</v>
      </c>
      <c r="G707" s="17" t="s">
        <v>2</v>
      </c>
      <c r="H707" s="16" t="s">
        <v>954</v>
      </c>
    </row>
    <row r="708" spans="1:8" x14ac:dyDescent="0.2">
      <c r="A708" s="16" t="s">
        <v>921</v>
      </c>
      <c r="B708" s="10">
        <v>43592</v>
      </c>
      <c r="C708" s="11" t="s">
        <v>400</v>
      </c>
      <c r="D708" s="12">
        <v>15.07</v>
      </c>
      <c r="E708" s="13">
        <v>0.21</v>
      </c>
      <c r="F708" s="14">
        <v>18.2347</v>
      </c>
      <c r="G708" s="17" t="s">
        <v>2</v>
      </c>
      <c r="H708" s="16" t="s">
        <v>954</v>
      </c>
    </row>
    <row r="709" spans="1:8" x14ac:dyDescent="0.2">
      <c r="A709" s="16" t="s">
        <v>921</v>
      </c>
      <c r="B709" s="10">
        <v>43619</v>
      </c>
      <c r="C709" s="11" t="s">
        <v>401</v>
      </c>
      <c r="D709" s="12">
        <v>38.58</v>
      </c>
      <c r="E709" s="13">
        <v>0.21</v>
      </c>
      <c r="F709" s="14">
        <v>46.681799999999996</v>
      </c>
      <c r="G709" s="17" t="s">
        <v>2</v>
      </c>
      <c r="H709" s="16" t="s">
        <v>954</v>
      </c>
    </row>
    <row r="710" spans="1:8" x14ac:dyDescent="0.2">
      <c r="A710" s="16" t="s">
        <v>922</v>
      </c>
      <c r="B710" s="10">
        <v>43472</v>
      </c>
      <c r="C710" s="11" t="s">
        <v>794</v>
      </c>
      <c r="D710" s="12">
        <v>19.579999999999998</v>
      </c>
      <c r="E710" s="13">
        <v>0</v>
      </c>
      <c r="F710" s="14">
        <v>19.579999999999998</v>
      </c>
      <c r="G710" s="17" t="s">
        <v>933</v>
      </c>
      <c r="H710" s="16" t="s">
        <v>959</v>
      </c>
    </row>
    <row r="711" spans="1:8" x14ac:dyDescent="0.2">
      <c r="A711" s="16" t="s">
        <v>922</v>
      </c>
      <c r="B711" s="10">
        <v>43501</v>
      </c>
      <c r="C711" s="11" t="s">
        <v>795</v>
      </c>
      <c r="D711" s="12">
        <v>9.08</v>
      </c>
      <c r="E711" s="13">
        <v>0</v>
      </c>
      <c r="F711" s="14">
        <v>9.08</v>
      </c>
      <c r="G711" s="17" t="s">
        <v>933</v>
      </c>
      <c r="H711" s="16" t="s">
        <v>959</v>
      </c>
    </row>
    <row r="712" spans="1:8" x14ac:dyDescent="0.2">
      <c r="A712" s="16" t="s">
        <v>922</v>
      </c>
      <c r="B712" s="10">
        <v>43529</v>
      </c>
      <c r="C712" s="11" t="s">
        <v>796</v>
      </c>
      <c r="D712" s="12">
        <v>24.24</v>
      </c>
      <c r="E712" s="13">
        <v>0</v>
      </c>
      <c r="F712" s="14">
        <v>24.24</v>
      </c>
      <c r="G712" s="17" t="s">
        <v>933</v>
      </c>
      <c r="H712" s="16" t="s">
        <v>959</v>
      </c>
    </row>
    <row r="713" spans="1:8" x14ac:dyDescent="0.2">
      <c r="A713" s="16" t="s">
        <v>922</v>
      </c>
      <c r="B713" s="10">
        <v>43557</v>
      </c>
      <c r="C713" s="11" t="s">
        <v>402</v>
      </c>
      <c r="D713" s="12">
        <v>19.829999999999998</v>
      </c>
      <c r="E713" s="13">
        <v>0</v>
      </c>
      <c r="F713" s="14">
        <v>19.829999999999998</v>
      </c>
      <c r="G713" s="17" t="s">
        <v>4</v>
      </c>
      <c r="H713" s="16" t="s">
        <v>959</v>
      </c>
    </row>
    <row r="714" spans="1:8" x14ac:dyDescent="0.2">
      <c r="A714" s="16" t="s">
        <v>922</v>
      </c>
      <c r="B714" s="23">
        <v>43599</v>
      </c>
      <c r="C714" s="24" t="s">
        <v>403</v>
      </c>
      <c r="D714" s="18">
        <v>1.82</v>
      </c>
      <c r="E714" s="19">
        <v>0.21</v>
      </c>
      <c r="F714" s="20">
        <v>2.2021999999999999</v>
      </c>
      <c r="G714" s="21" t="s">
        <v>4</v>
      </c>
      <c r="H714" s="16" t="s">
        <v>959</v>
      </c>
    </row>
    <row r="715" spans="1:8" x14ac:dyDescent="0.2">
      <c r="A715" s="16" t="s">
        <v>922</v>
      </c>
      <c r="B715" s="23">
        <v>43599</v>
      </c>
      <c r="C715" s="24" t="s">
        <v>403</v>
      </c>
      <c r="D715" s="18">
        <v>18.32</v>
      </c>
      <c r="E715" s="19">
        <v>0.1</v>
      </c>
      <c r="F715" s="20">
        <v>20.152000000000001</v>
      </c>
      <c r="G715" s="21" t="s">
        <v>4</v>
      </c>
      <c r="H715" s="16" t="s">
        <v>959</v>
      </c>
    </row>
    <row r="716" spans="1:8" x14ac:dyDescent="0.2">
      <c r="A716" s="16" t="s">
        <v>922</v>
      </c>
      <c r="B716" s="10">
        <v>43627</v>
      </c>
      <c r="C716" s="11" t="s">
        <v>404</v>
      </c>
      <c r="D716" s="12">
        <v>18.32</v>
      </c>
      <c r="E716" s="13">
        <v>0.1</v>
      </c>
      <c r="F716" s="14">
        <v>20.152000000000001</v>
      </c>
      <c r="G716" s="17" t="s">
        <v>4</v>
      </c>
      <c r="H716" s="16" t="s">
        <v>959</v>
      </c>
    </row>
    <row r="717" spans="1:8" x14ac:dyDescent="0.2">
      <c r="A717" s="16" t="s">
        <v>405</v>
      </c>
      <c r="B717" s="10">
        <v>43597</v>
      </c>
      <c r="C717" s="11" t="s">
        <v>9</v>
      </c>
      <c r="D717" s="12">
        <v>250</v>
      </c>
      <c r="E717" s="13">
        <v>0</v>
      </c>
      <c r="F717" s="14">
        <v>250</v>
      </c>
      <c r="G717" s="17" t="s">
        <v>12</v>
      </c>
      <c r="H717" s="16" t="s">
        <v>961</v>
      </c>
    </row>
    <row r="718" spans="1:8" x14ac:dyDescent="0.2">
      <c r="A718" s="17" t="s">
        <v>7</v>
      </c>
      <c r="B718" s="10">
        <v>43473</v>
      </c>
      <c r="C718" s="11" t="s">
        <v>797</v>
      </c>
      <c r="D718" s="12">
        <v>108.45</v>
      </c>
      <c r="E718" s="13">
        <v>0.21</v>
      </c>
      <c r="F718" s="14">
        <v>131.22450000000001</v>
      </c>
      <c r="G718" s="15" t="s">
        <v>1</v>
      </c>
      <c r="H718" s="16" t="s">
        <v>950</v>
      </c>
    </row>
    <row r="719" spans="1:8" x14ac:dyDescent="0.2">
      <c r="A719" s="16" t="s">
        <v>7</v>
      </c>
      <c r="B719" s="10">
        <v>43473</v>
      </c>
      <c r="C719" s="11" t="s">
        <v>798</v>
      </c>
      <c r="D719" s="12">
        <v>116.83</v>
      </c>
      <c r="E719" s="13">
        <v>0.21</v>
      </c>
      <c r="F719" s="14">
        <v>141.36429999999999</v>
      </c>
      <c r="G719" s="15" t="s">
        <v>1</v>
      </c>
      <c r="H719" s="16" t="s">
        <v>950</v>
      </c>
    </row>
    <row r="720" spans="1:8" x14ac:dyDescent="0.2">
      <c r="A720" s="16" t="s">
        <v>7</v>
      </c>
      <c r="B720" s="10">
        <v>43504</v>
      </c>
      <c r="C720" s="11" t="s">
        <v>799</v>
      </c>
      <c r="D720" s="12">
        <v>108.09</v>
      </c>
      <c r="E720" s="13">
        <v>0.21</v>
      </c>
      <c r="F720" s="14">
        <v>130.78890000000001</v>
      </c>
      <c r="G720" s="15" t="s">
        <v>1</v>
      </c>
      <c r="H720" s="16" t="s">
        <v>950</v>
      </c>
    </row>
    <row r="721" spans="1:8" x14ac:dyDescent="0.2">
      <c r="A721" s="16" t="s">
        <v>7</v>
      </c>
      <c r="B721" s="10">
        <v>43532</v>
      </c>
      <c r="C721" s="11" t="s">
        <v>800</v>
      </c>
      <c r="D721" s="12">
        <v>115.71</v>
      </c>
      <c r="E721" s="13">
        <v>0.21</v>
      </c>
      <c r="F721" s="14">
        <v>140.00909999999999</v>
      </c>
      <c r="G721" s="15" t="s">
        <v>1</v>
      </c>
      <c r="H721" s="16" t="s">
        <v>950</v>
      </c>
    </row>
    <row r="722" spans="1:8" x14ac:dyDescent="0.2">
      <c r="A722" s="16" t="s">
        <v>7</v>
      </c>
      <c r="B722" s="10">
        <v>43563</v>
      </c>
      <c r="C722" s="11" t="s">
        <v>406</v>
      </c>
      <c r="D722" s="12">
        <v>109.65</v>
      </c>
      <c r="E722" s="13">
        <v>0.21</v>
      </c>
      <c r="F722" s="14">
        <v>132.6765</v>
      </c>
      <c r="G722" s="17" t="s">
        <v>1</v>
      </c>
      <c r="H722" s="16" t="s">
        <v>950</v>
      </c>
    </row>
    <row r="723" spans="1:8" x14ac:dyDescent="0.2">
      <c r="A723" s="16" t="s">
        <v>7</v>
      </c>
      <c r="B723" s="10">
        <v>43624</v>
      </c>
      <c r="C723" s="11" t="s">
        <v>407</v>
      </c>
      <c r="D723" s="12">
        <v>111.07</v>
      </c>
      <c r="E723" s="13">
        <v>0.21</v>
      </c>
      <c r="F723" s="14">
        <v>134.3947</v>
      </c>
      <c r="G723" s="17" t="s">
        <v>1</v>
      </c>
      <c r="H723" s="16" t="s">
        <v>950</v>
      </c>
    </row>
    <row r="724" spans="1:8" x14ac:dyDescent="0.2">
      <c r="A724" s="16" t="s">
        <v>923</v>
      </c>
      <c r="B724" s="10">
        <v>43480</v>
      </c>
      <c r="C724" s="11" t="s">
        <v>802</v>
      </c>
      <c r="D724" s="12">
        <v>134.69999999999999</v>
      </c>
      <c r="E724" s="13">
        <v>0.21</v>
      </c>
      <c r="F724" s="14">
        <v>162.98699999999999</v>
      </c>
      <c r="G724" s="17" t="s">
        <v>925</v>
      </c>
      <c r="H724" s="16" t="s">
        <v>950</v>
      </c>
    </row>
    <row r="725" spans="1:8" x14ac:dyDescent="0.2">
      <c r="A725" s="16" t="s">
        <v>923</v>
      </c>
      <c r="B725" s="10">
        <v>43480</v>
      </c>
      <c r="C725" s="11" t="s">
        <v>803</v>
      </c>
      <c r="D725" s="12">
        <v>134.69999999999999</v>
      </c>
      <c r="E725" s="13">
        <v>0.21</v>
      </c>
      <c r="F725" s="14">
        <v>162.98699999999999</v>
      </c>
      <c r="G725" s="17" t="s">
        <v>925</v>
      </c>
      <c r="H725" s="16" t="s">
        <v>950</v>
      </c>
    </row>
    <row r="726" spans="1:8" x14ac:dyDescent="0.2">
      <c r="A726" s="16" t="s">
        <v>923</v>
      </c>
      <c r="B726" s="10">
        <v>43511</v>
      </c>
      <c r="C726" s="11" t="s">
        <v>801</v>
      </c>
      <c r="D726" s="12">
        <v>134.69999999999999</v>
      </c>
      <c r="E726" s="13">
        <v>0.21</v>
      </c>
      <c r="F726" s="14">
        <v>162.98699999999999</v>
      </c>
      <c r="G726" s="17" t="s">
        <v>925</v>
      </c>
      <c r="H726" s="16" t="s">
        <v>950</v>
      </c>
    </row>
    <row r="727" spans="1:8" x14ac:dyDescent="0.2">
      <c r="A727" s="16" t="s">
        <v>923</v>
      </c>
      <c r="B727" s="10">
        <v>43539</v>
      </c>
      <c r="C727" s="11" t="s">
        <v>804</v>
      </c>
      <c r="D727" s="12">
        <v>134.69999999999999</v>
      </c>
      <c r="E727" s="13">
        <v>0.21</v>
      </c>
      <c r="F727" s="14">
        <v>162.98699999999999</v>
      </c>
      <c r="G727" s="17" t="s">
        <v>925</v>
      </c>
      <c r="H727" s="16" t="s">
        <v>950</v>
      </c>
    </row>
    <row r="728" spans="1:8" x14ac:dyDescent="0.2">
      <c r="A728" s="16" t="s">
        <v>923</v>
      </c>
      <c r="B728" s="10">
        <v>43570</v>
      </c>
      <c r="C728" s="11" t="s">
        <v>408</v>
      </c>
      <c r="D728" s="12">
        <v>134.69999999999999</v>
      </c>
      <c r="E728" s="13">
        <v>0.21</v>
      </c>
      <c r="F728" s="14">
        <v>162.98699999999999</v>
      </c>
      <c r="G728" s="17" t="s">
        <v>6</v>
      </c>
      <c r="H728" s="16" t="s">
        <v>950</v>
      </c>
    </row>
    <row r="729" spans="1:8" x14ac:dyDescent="0.2">
      <c r="A729" s="16" t="s">
        <v>923</v>
      </c>
      <c r="B729" s="10">
        <v>43600</v>
      </c>
      <c r="C729" s="11" t="s">
        <v>409</v>
      </c>
      <c r="D729" s="12">
        <v>134.69999999999999</v>
      </c>
      <c r="E729" s="13">
        <v>0.21</v>
      </c>
      <c r="F729" s="14">
        <v>162.98699999999999</v>
      </c>
      <c r="G729" s="17" t="s">
        <v>6</v>
      </c>
      <c r="H729" s="16" t="s">
        <v>950</v>
      </c>
    </row>
    <row r="730" spans="1:8" x14ac:dyDescent="0.2">
      <c r="A730" s="16" t="s">
        <v>923</v>
      </c>
      <c r="B730" s="10">
        <v>43631</v>
      </c>
      <c r="C730" s="11" t="s">
        <v>410</v>
      </c>
      <c r="D730" s="12">
        <v>134.69999999999999</v>
      </c>
      <c r="E730" s="13">
        <v>0.21</v>
      </c>
      <c r="F730" s="14">
        <v>162.98699999999999</v>
      </c>
      <c r="G730" s="17" t="s">
        <v>6</v>
      </c>
      <c r="H730" s="16" t="s">
        <v>950</v>
      </c>
    </row>
    <row r="731" spans="1:8" x14ac:dyDescent="0.2">
      <c r="A731" s="16" t="s">
        <v>411</v>
      </c>
      <c r="B731" s="10">
        <v>43608</v>
      </c>
      <c r="C731" s="11" t="s">
        <v>412</v>
      </c>
      <c r="D731" s="12">
        <v>744</v>
      </c>
      <c r="E731" s="13">
        <v>0.21</v>
      </c>
      <c r="F731" s="14">
        <v>900.24</v>
      </c>
      <c r="G731" s="17" t="s">
        <v>2</v>
      </c>
      <c r="H731" s="16" t="s">
        <v>964</v>
      </c>
    </row>
    <row r="732" spans="1:8" x14ac:dyDescent="0.2">
      <c r="A732" s="16" t="s">
        <v>413</v>
      </c>
      <c r="B732" s="10">
        <v>43623</v>
      </c>
      <c r="C732" s="11" t="s">
        <v>414</v>
      </c>
      <c r="D732" s="12">
        <v>32.39</v>
      </c>
      <c r="E732" s="13">
        <v>0</v>
      </c>
      <c r="F732" s="14">
        <v>32.39</v>
      </c>
      <c r="G732" s="17" t="s">
        <v>16</v>
      </c>
      <c r="H732" s="16" t="s">
        <v>942</v>
      </c>
    </row>
    <row r="733" spans="1:8" x14ac:dyDescent="0.2">
      <c r="A733" s="16" t="s">
        <v>924</v>
      </c>
      <c r="B733" s="10">
        <v>43636</v>
      </c>
      <c r="C733" s="11" t="s">
        <v>415</v>
      </c>
      <c r="D733" s="12">
        <v>250</v>
      </c>
      <c r="E733" s="13">
        <v>0.21</v>
      </c>
      <c r="F733" s="14">
        <v>302.5</v>
      </c>
      <c r="G733" s="17" t="s">
        <v>12</v>
      </c>
      <c r="H733" s="16" t="s">
        <v>948</v>
      </c>
    </row>
    <row r="734" spans="1:8" x14ac:dyDescent="0.2">
      <c r="A734" s="16" t="s">
        <v>805</v>
      </c>
      <c r="B734" s="10">
        <v>43553</v>
      </c>
      <c r="C734" s="11" t="s">
        <v>806</v>
      </c>
      <c r="D734" s="12">
        <v>387.44</v>
      </c>
      <c r="E734" s="13">
        <v>0</v>
      </c>
      <c r="F734" s="14">
        <v>387.44</v>
      </c>
      <c r="G734" s="15" t="s">
        <v>1</v>
      </c>
      <c r="H734" s="16" t="s">
        <v>942</v>
      </c>
    </row>
  </sheetData>
  <autoFilter ref="A5:H365"/>
  <sortState ref="A6:H734">
    <sortCondition ref="A6:A734"/>
    <sortCondition ref="B6:B734"/>
    <sortCondition ref="C6:C734"/>
  </sortState>
  <mergeCells count="1"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Mari Luz</cp:lastModifiedBy>
  <cp:lastPrinted>2020-01-14T12:56:32Z</cp:lastPrinted>
  <dcterms:created xsi:type="dcterms:W3CDTF">2018-11-27T07:55:55Z</dcterms:created>
  <dcterms:modified xsi:type="dcterms:W3CDTF">2020-01-14T12:56:41Z</dcterms:modified>
</cp:coreProperties>
</file>